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ristiano/Library/Mobile Documents/com~apple~CloudDocs/Documents/01 UPF/_Pós-graduação/_Seleção/_2021-2/"/>
    </mc:Choice>
  </mc:AlternateContent>
  <xr:revisionPtr revIDLastSave="0" documentId="13_ncr:1_{DFC9AE60-0206-4440-BA67-7877F557D70F}" xr6:coauthVersionLast="47" xr6:coauthVersionMax="47" xr10:uidLastSave="{00000000-0000-0000-0000-000000000000}"/>
  <bookViews>
    <workbookView xWindow="31240" yWindow="500" windowWidth="28800" windowHeight="17500" tabRatio="500" xr2:uid="{00000000-000D-0000-FFFF-FFFF00000000}"/>
  </bookViews>
  <sheets>
    <sheet name="Tabela de pontuação" sheetId="1" r:id="rId1"/>
  </sheets>
  <definedNames>
    <definedName name="_xlnm.Print_Area" localSheetId="0">'Tabela de pontuação'!$A$1:$M$270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7" i="1" l="1"/>
  <c r="M238" i="1"/>
  <c r="M239" i="1"/>
  <c r="M240" i="1"/>
  <c r="M241" i="1"/>
  <c r="M242" i="1"/>
  <c r="M243" i="1"/>
  <c r="M244" i="1"/>
  <c r="M245" i="1"/>
  <c r="M231" i="1"/>
  <c r="M232" i="1"/>
  <c r="M233" i="1"/>
  <c r="M234" i="1"/>
  <c r="M235" i="1"/>
  <c r="M236" i="1"/>
  <c r="C16" i="1" l="1"/>
  <c r="M261" i="1"/>
  <c r="M262" i="1"/>
  <c r="M263" i="1"/>
  <c r="M264" i="1"/>
  <c r="M265" i="1"/>
  <c r="M219" i="1"/>
  <c r="M220" i="1"/>
  <c r="M221" i="1"/>
  <c r="M222" i="1"/>
  <c r="M223" i="1"/>
  <c r="M198" i="1"/>
  <c r="M199" i="1"/>
  <c r="M200" i="1"/>
  <c r="M201" i="1"/>
  <c r="M202" i="1"/>
  <c r="M177" i="1"/>
  <c r="M178" i="1"/>
  <c r="M179" i="1"/>
  <c r="M180" i="1"/>
  <c r="M181" i="1"/>
  <c r="M156" i="1"/>
  <c r="M157" i="1"/>
  <c r="M158" i="1"/>
  <c r="M159" i="1"/>
  <c r="M160" i="1"/>
  <c r="M135" i="1"/>
  <c r="M136" i="1"/>
  <c r="M137" i="1"/>
  <c r="M138" i="1"/>
  <c r="M139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93" i="1"/>
  <c r="M94" i="1"/>
  <c r="M95" i="1"/>
  <c r="M96" i="1"/>
  <c r="M97" i="1"/>
  <c r="M40" i="1"/>
  <c r="M41" i="1"/>
  <c r="M39" i="1"/>
  <c r="G40" i="1"/>
  <c r="G41" i="1"/>
  <c r="G39" i="1"/>
  <c r="M83" i="1"/>
  <c r="M48" i="1"/>
  <c r="M49" i="1"/>
  <c r="M50" i="1"/>
  <c r="M51" i="1"/>
  <c r="M52" i="1"/>
  <c r="M47" i="1"/>
  <c r="M252" i="1"/>
  <c r="M253" i="1"/>
  <c r="M254" i="1"/>
  <c r="M255" i="1"/>
  <c r="M256" i="1"/>
  <c r="M257" i="1"/>
  <c r="M258" i="1"/>
  <c r="M259" i="1"/>
  <c r="M260" i="1"/>
  <c r="M266" i="1"/>
  <c r="M251" i="1"/>
  <c r="M230" i="1"/>
  <c r="M125" i="1"/>
  <c r="M210" i="1"/>
  <c r="M211" i="1"/>
  <c r="M212" i="1"/>
  <c r="M213" i="1"/>
  <c r="M214" i="1"/>
  <c r="M215" i="1"/>
  <c r="M216" i="1"/>
  <c r="M217" i="1"/>
  <c r="M218" i="1"/>
  <c r="M224" i="1"/>
  <c r="M209" i="1"/>
  <c r="M203" i="1"/>
  <c r="M197" i="1"/>
  <c r="M196" i="1"/>
  <c r="M195" i="1"/>
  <c r="M194" i="1"/>
  <c r="M193" i="1"/>
  <c r="M192" i="1"/>
  <c r="M191" i="1"/>
  <c r="M190" i="1"/>
  <c r="M189" i="1"/>
  <c r="M188" i="1"/>
  <c r="M168" i="1"/>
  <c r="M169" i="1"/>
  <c r="M170" i="1"/>
  <c r="M171" i="1"/>
  <c r="M172" i="1"/>
  <c r="M173" i="1"/>
  <c r="M174" i="1"/>
  <c r="M175" i="1"/>
  <c r="M176" i="1"/>
  <c r="M182" i="1"/>
  <c r="M167" i="1"/>
  <c r="M147" i="1"/>
  <c r="M148" i="1"/>
  <c r="M149" i="1"/>
  <c r="M150" i="1"/>
  <c r="M151" i="1"/>
  <c r="M152" i="1"/>
  <c r="M153" i="1"/>
  <c r="M154" i="1"/>
  <c r="M155" i="1"/>
  <c r="M161" i="1"/>
  <c r="M146" i="1"/>
  <c r="M126" i="1"/>
  <c r="M127" i="1"/>
  <c r="M128" i="1"/>
  <c r="M129" i="1"/>
  <c r="M130" i="1"/>
  <c r="M131" i="1"/>
  <c r="M132" i="1"/>
  <c r="M133" i="1"/>
  <c r="M134" i="1"/>
  <c r="M140" i="1"/>
  <c r="M104" i="1"/>
  <c r="M84" i="1"/>
  <c r="M85" i="1"/>
  <c r="M86" i="1"/>
  <c r="M87" i="1"/>
  <c r="M88" i="1"/>
  <c r="M89" i="1"/>
  <c r="M90" i="1"/>
  <c r="M91" i="1"/>
  <c r="M92" i="1"/>
  <c r="M98" i="1"/>
  <c r="M267" i="1" l="1"/>
  <c r="M246" i="1"/>
  <c r="M225" i="1"/>
  <c r="M204" i="1"/>
  <c r="M183" i="1"/>
  <c r="J164" i="1" s="1"/>
  <c r="C24" i="1" s="1"/>
  <c r="M162" i="1"/>
  <c r="M141" i="1"/>
  <c r="M120" i="1"/>
  <c r="M99" i="1"/>
  <c r="M42" i="1"/>
  <c r="G42" i="1"/>
  <c r="M53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61" i="1"/>
  <c r="C18" i="1" l="1"/>
  <c r="M44" i="1"/>
  <c r="M248" i="1"/>
  <c r="D28" i="1" s="1"/>
  <c r="J248" i="1"/>
  <c r="C28" i="1" s="1"/>
  <c r="M227" i="1"/>
  <c r="D27" i="1" s="1"/>
  <c r="J227" i="1"/>
  <c r="C27" i="1" s="1"/>
  <c r="M206" i="1"/>
  <c r="D26" i="1" s="1"/>
  <c r="J206" i="1"/>
  <c r="C26" i="1" s="1"/>
  <c r="M185" i="1"/>
  <c r="D25" i="1" s="1"/>
  <c r="J185" i="1"/>
  <c r="C25" i="1" s="1"/>
  <c r="M36" i="1"/>
  <c r="D17" i="1" s="1"/>
  <c r="J36" i="1"/>
  <c r="C17" i="1" s="1"/>
  <c r="M164" i="1"/>
  <c r="D24" i="1" s="1"/>
  <c r="M143" i="1"/>
  <c r="D23" i="1" s="1"/>
  <c r="J143" i="1"/>
  <c r="C23" i="1" s="1"/>
  <c r="M122" i="1"/>
  <c r="D22" i="1" s="1"/>
  <c r="J122" i="1"/>
  <c r="C22" i="1" s="1"/>
  <c r="M101" i="1"/>
  <c r="D21" i="1" s="1"/>
  <c r="J101" i="1"/>
  <c r="C21" i="1" s="1"/>
  <c r="M80" i="1"/>
  <c r="D20" i="1" s="1"/>
  <c r="J80" i="1"/>
  <c r="C20" i="1" s="1"/>
  <c r="M77" i="1"/>
  <c r="C19" i="1" l="1"/>
  <c r="H17" i="1" s="1"/>
  <c r="M58" i="1"/>
  <c r="J17" i="1"/>
</calcChain>
</file>

<file path=xl/sharedStrings.xml><?xml version="1.0" encoding="utf-8"?>
<sst xmlns="http://schemas.openxmlformats.org/spreadsheetml/2006/main" count="194" uniqueCount="85">
  <si>
    <t>#</t>
  </si>
  <si>
    <t>Revista</t>
  </si>
  <si>
    <t>Qualis</t>
  </si>
  <si>
    <t>Pontuação</t>
  </si>
  <si>
    <t>Ano</t>
  </si>
  <si>
    <t>Status</t>
  </si>
  <si>
    <t>Ex.</t>
  </si>
  <si>
    <t>Publicado</t>
  </si>
  <si>
    <t>A1</t>
  </si>
  <si>
    <t>A2</t>
  </si>
  <si>
    <t>B1</t>
  </si>
  <si>
    <t>B2</t>
  </si>
  <si>
    <t>Xxxxxxxxxx</t>
  </si>
  <si>
    <t>Título artigo</t>
  </si>
  <si>
    <t>Utilize a tecla TAB para percorrer os campos preenchíveis</t>
  </si>
  <si>
    <t>Pontos</t>
  </si>
  <si>
    <t>ISBN</t>
  </si>
  <si>
    <t>Tabela 1</t>
  </si>
  <si>
    <t>Total</t>
  </si>
  <si>
    <t>A3</t>
  </si>
  <si>
    <t>A4</t>
  </si>
  <si>
    <t>B3</t>
  </si>
  <si>
    <t>B4</t>
  </si>
  <si>
    <t>NOME DO CANDIDATO</t>
  </si>
  <si>
    <t>CPF</t>
  </si>
  <si>
    <t>NOTA MÉDIA</t>
  </si>
  <si>
    <t>Título livro</t>
  </si>
  <si>
    <t>Editora</t>
  </si>
  <si>
    <t>50 pontos cada (máximo 500 pontos)</t>
  </si>
  <si>
    <t>15 pontos cada (máximo 150 pontos)</t>
  </si>
  <si>
    <t>Pontuação de acordo com o Qualis único da Capes (ver Tabela 1)</t>
  </si>
  <si>
    <t>Título capítulo</t>
  </si>
  <si>
    <t>xxx-xx-xxxx-xxx-x</t>
  </si>
  <si>
    <t>Título trabalho</t>
  </si>
  <si>
    <t>Evento</t>
  </si>
  <si>
    <t>Abrangência</t>
  </si>
  <si>
    <t>Internacional</t>
  </si>
  <si>
    <t>Nome do evento</t>
  </si>
  <si>
    <t>Internacional=25 pontos; Nacional=15 pontos; Regional/local=10 pontos cada (máximo 250 pontos)</t>
  </si>
  <si>
    <t>10 pontos cada (máximo 100 pontos)</t>
  </si>
  <si>
    <t>5 pontos cada (máximo 50 pontos)</t>
  </si>
  <si>
    <t>Descrição</t>
  </si>
  <si>
    <t>Internacional=10 pontos; Nacional=5 pontos; Regional/local=3 pontos cada (máximo 100 pontos)</t>
  </si>
  <si>
    <t>Coordenação</t>
  </si>
  <si>
    <t>Coordenação=15 pontos; Comissão organizadora=7 pontos cada (máximo 150 pontos)</t>
  </si>
  <si>
    <t>Início</t>
  </si>
  <si>
    <t>Final</t>
  </si>
  <si>
    <t>Informar ano inicial e ano final</t>
  </si>
  <si>
    <t>2. TÍTULOS ACADÊMICOS</t>
  </si>
  <si>
    <t>Graduação</t>
  </si>
  <si>
    <t>Especialização</t>
  </si>
  <si>
    <t>Curso</t>
  </si>
  <si>
    <t>Instituição</t>
  </si>
  <si>
    <t>Pontos excedentes</t>
  </si>
  <si>
    <t>Condição</t>
  </si>
  <si>
    <t>Total geral de pontos</t>
  </si>
  <si>
    <t>Pontuação final</t>
  </si>
  <si>
    <t>Pontuações parciais</t>
  </si>
  <si>
    <t>3. FORMAÇÃO COMPLEMENTAR</t>
  </si>
  <si>
    <t>4. PRODUÇÃO CIENTÍFICA</t>
  </si>
  <si>
    <r>
      <t>4.1. ARTIGOS COMPLETOS PUBLICADOS EM PERIÓDICOS</t>
    </r>
    <r>
      <rPr>
        <sz val="13"/>
        <color theme="1"/>
        <rFont val="Arial"/>
        <family val="2"/>
      </rPr>
      <t xml:space="preserve"> (desde 2015 e aceitos; indicar em ordem cronológica)</t>
    </r>
  </si>
  <si>
    <r>
      <t>4.2. LIVROS PUBLICADOS/ORGANIZAÇÃO OU EDIÇÃO COM ISBN</t>
    </r>
    <r>
      <rPr>
        <sz val="13"/>
        <color theme="1"/>
        <rFont val="Arial"/>
        <family val="2"/>
      </rPr>
      <t xml:space="preserve"> (desde 2015; indicar em ordem cronológica)</t>
    </r>
  </si>
  <si>
    <r>
      <t>4.3. CAPÍTULOS DE LIVROS PUBLICADOS COM ISBN</t>
    </r>
    <r>
      <rPr>
        <sz val="13"/>
        <color theme="1"/>
        <rFont val="Arial"/>
        <family val="2"/>
      </rPr>
      <t xml:space="preserve"> (desde 2015; indicar em ordem cronológica)</t>
    </r>
  </si>
  <si>
    <r>
      <t>4.4. TRABALHOS COMPLETOS PUBLICADOS EM ANAIS DE EVENTOS</t>
    </r>
    <r>
      <rPr>
        <sz val="13"/>
        <color theme="1"/>
        <rFont val="Arial"/>
        <family val="2"/>
      </rPr>
      <t xml:space="preserve"> (desde 2015; indicar em ordem cronológica)</t>
    </r>
  </si>
  <si>
    <t>4.5. RESUMOS EXPANDIDOS PUBLICADOS EM ANAIS DE EVENTOS (desde 2015; indicar em ordem cronológica)</t>
  </si>
  <si>
    <t>4.6. RESUMOS SIMPLES PUBLICADOS EM ANAIS DE EVENTOS (desde 2015; indicar em ordem cronológica)</t>
  </si>
  <si>
    <t>4.7. APRESENTAÇÃO DE TRABALHOS (desde 2015; indicar em ordem cronológica)</t>
  </si>
  <si>
    <t>5. TRABALHOS TÉCNICOS (desde 2015; indicar em ordem cronológica)</t>
  </si>
  <si>
    <t>6. PARTICIPAÇÃO EM EVENTOS (desde 2015; indicar em ordem cronológica)</t>
  </si>
  <si>
    <t>7. ORGANIZAÇÃO EVENTOS (desde 2015; indicar em ordem cronológica)</t>
  </si>
  <si>
    <t>4.1</t>
  </si>
  <si>
    <t>4.2</t>
  </si>
  <si>
    <t>4.3</t>
  </si>
  <si>
    <t>4.4</t>
  </si>
  <si>
    <t>4.5</t>
  </si>
  <si>
    <t>4.6</t>
  </si>
  <si>
    <t>4.7</t>
  </si>
  <si>
    <t>Pontuações parciais excedentes</t>
  </si>
  <si>
    <t>Máximo 200 pontos</t>
  </si>
  <si>
    <t>Máximo 10 pontos</t>
  </si>
  <si>
    <r>
      <t>1. HISTÓRICO ESCOLAR/BOLETIM ACADÊMICO</t>
    </r>
    <r>
      <rPr>
        <sz val="16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>GRADUAÇÃO</t>
    </r>
  </si>
  <si>
    <t>Pontos excedidos</t>
  </si>
  <si>
    <t>TERMO DE COMPROMISSO</t>
  </si>
  <si>
    <t xml:space="preserve">Declaro que as informações acima prestadas são verdadeiras, e assumo a inteira responsabilidade pelas mesmas. </t>
  </si>
  <si>
    <t>PROCESSO SELETIVO 2021/2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</si>
</sst>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rgb="FF008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6"/>
      <color theme="0" tint="-0.34998626667073579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3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 Narrow"/>
      <family val="2"/>
    </font>
    <font>
      <sz val="10"/>
      <color rgb="FF008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139"/>
        <bgColor indexed="64"/>
      </patternFill>
    </fill>
    <fill>
      <patternFill patternType="solid">
        <fgColor rgb="FFBD1919"/>
        <bgColor indexed="64"/>
      </patternFill>
    </fill>
    <fill>
      <patternFill patternType="solid">
        <fgColor rgb="FF7FB86B"/>
        <bgColor indexed="64"/>
      </patternFill>
    </fill>
    <fill>
      <patternFill patternType="solid">
        <fgColor rgb="FFEBA58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1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9" fontId="1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18" fillId="4" borderId="14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4" borderId="15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vertical="center"/>
    </xf>
    <xf numFmtId="9" fontId="17" fillId="2" borderId="0" xfId="0" applyNumberFormat="1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 vertical="center"/>
    </xf>
    <xf numFmtId="1" fontId="26" fillId="2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164" fontId="1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0" fillId="4" borderId="14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164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right" vertical="center"/>
    </xf>
    <xf numFmtId="1" fontId="30" fillId="2" borderId="12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 vertical="center"/>
    </xf>
    <xf numFmtId="1" fontId="16" fillId="8" borderId="29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33" fillId="5" borderId="8" xfId="0" applyFont="1" applyFill="1" applyBorder="1" applyAlignment="1" applyProtection="1">
      <alignment horizontal="center" vertical="center" wrapText="1"/>
      <protection locked="0"/>
    </xf>
    <xf numFmtId="0" fontId="33" fillId="5" borderId="8" xfId="0" applyFont="1" applyFill="1" applyBorder="1" applyAlignment="1" applyProtection="1">
      <alignment horizontal="center" vertical="center"/>
      <protection locked="0"/>
    </xf>
    <xf numFmtId="0" fontId="33" fillId="2" borderId="8" xfId="0" applyFont="1" applyFill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0" fontId="33" fillId="5" borderId="8" xfId="0" applyFont="1" applyFill="1" applyBorder="1" applyAlignment="1" applyProtection="1">
      <alignment horizontal="left" vertical="center"/>
      <protection locked="0"/>
    </xf>
    <xf numFmtId="0" fontId="34" fillId="2" borderId="8" xfId="0" applyFont="1" applyFill="1" applyBorder="1" applyAlignment="1">
      <alignment horizontal="center" vertical="center" wrapText="1"/>
    </xf>
    <xf numFmtId="1" fontId="34" fillId="0" borderId="8" xfId="0" applyNumberFormat="1" applyFont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0" fontId="34" fillId="2" borderId="8" xfId="0" applyFont="1" applyFill="1" applyBorder="1" applyAlignment="1">
      <alignment horizontal="left" vertical="center"/>
    </xf>
    <xf numFmtId="1" fontId="14" fillId="9" borderId="13" xfId="0" applyNumberFormat="1" applyFont="1" applyFill="1" applyBorder="1" applyAlignment="1">
      <alignment horizontal="center" vertical="center" wrapText="1"/>
    </xf>
    <xf numFmtId="0" fontId="33" fillId="5" borderId="8" xfId="0" applyFont="1" applyFill="1" applyBorder="1" applyAlignment="1" applyProtection="1">
      <alignment horizontal="left" vertical="center" wrapText="1"/>
      <protection locked="0"/>
    </xf>
    <xf numFmtId="0" fontId="29" fillId="2" borderId="12" xfId="0" applyFont="1" applyFill="1" applyBorder="1" applyAlignment="1">
      <alignment horizontal="left" vertical="center"/>
    </xf>
    <xf numFmtId="0" fontId="33" fillId="5" borderId="9" xfId="0" applyFont="1" applyFill="1" applyBorder="1" applyAlignment="1" applyProtection="1">
      <alignment vertical="center" wrapText="1"/>
      <protection locked="0"/>
    </xf>
    <xf numFmtId="0" fontId="33" fillId="5" borderId="10" xfId="0" applyFont="1" applyFill="1" applyBorder="1" applyAlignment="1" applyProtection="1">
      <alignment vertical="center" wrapText="1"/>
      <protection locked="0"/>
    </xf>
    <xf numFmtId="0" fontId="33" fillId="5" borderId="11" xfId="0" applyFont="1" applyFill="1" applyBorder="1" applyAlignment="1" applyProtection="1">
      <alignment vertical="center" wrapText="1"/>
      <protection locked="0"/>
    </xf>
    <xf numFmtId="164" fontId="6" fillId="8" borderId="9" xfId="0" applyNumberFormat="1" applyFont="1" applyFill="1" applyBorder="1" applyAlignment="1" applyProtection="1">
      <alignment horizontal="center" vertical="center"/>
      <protection locked="0"/>
    </xf>
    <xf numFmtId="164" fontId="6" fillId="8" borderId="10" xfId="0" applyNumberFormat="1" applyFont="1" applyFill="1" applyBorder="1" applyAlignment="1" applyProtection="1">
      <alignment horizontal="center" vertical="center"/>
      <protection locked="0"/>
    </xf>
    <xf numFmtId="164" fontId="6" fillId="8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4" fillId="2" borderId="9" xfId="0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34" fillId="2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4" fontId="27" fillId="6" borderId="18" xfId="0" applyNumberFormat="1" applyFont="1" applyFill="1" applyBorder="1" applyAlignment="1">
      <alignment horizontal="center" vertical="center"/>
    </xf>
    <xf numFmtId="0" fontId="27" fillId="6" borderId="19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64" fontId="27" fillId="7" borderId="23" xfId="0" applyNumberFormat="1" applyFont="1" applyFill="1" applyBorder="1" applyAlignment="1">
      <alignment horizontal="center" vertical="center" wrapText="1"/>
    </xf>
    <xf numFmtId="0" fontId="27" fillId="7" borderId="28" xfId="0" applyFont="1" applyFill="1" applyBorder="1" applyAlignment="1">
      <alignment horizontal="center"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3" borderId="8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33" fillId="5" borderId="8" xfId="0" applyFont="1" applyFill="1" applyBorder="1" applyAlignment="1" applyProtection="1">
      <alignment vertical="center" wrapText="1"/>
      <protection locked="0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3" fillId="5" borderId="9" xfId="0" applyFont="1" applyFill="1" applyBorder="1" applyAlignment="1" applyProtection="1">
      <alignment horizontal="center" vertical="center" wrapText="1"/>
      <protection locked="0"/>
    </xf>
    <xf numFmtId="0" fontId="33" fillId="5" borderId="10" xfId="0" applyFont="1" applyFill="1" applyBorder="1" applyAlignment="1" applyProtection="1">
      <alignment horizontal="center" vertical="center" wrapText="1"/>
      <protection locked="0"/>
    </xf>
    <xf numFmtId="0" fontId="33" fillId="5" borderId="11" xfId="0" applyFont="1" applyFill="1" applyBorder="1" applyAlignment="1" applyProtection="1">
      <alignment horizontal="center" vertical="center" wrapText="1"/>
      <protection locked="0"/>
    </xf>
    <xf numFmtId="0" fontId="33" fillId="5" borderId="8" xfId="0" applyFont="1" applyFill="1" applyBorder="1" applyAlignment="1" applyProtection="1">
      <alignment horizontal="center" vertical="center" wrapText="1"/>
      <protection locked="0"/>
    </xf>
    <xf numFmtId="0" fontId="33" fillId="5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23" fillId="3" borderId="9" xfId="0" applyFont="1" applyFill="1" applyBorder="1" applyAlignment="1">
      <alignment horizontal="left" vertical="center"/>
    </xf>
    <xf numFmtId="0" fontId="23" fillId="3" borderId="1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</cellXfs>
  <cellStyles count="9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Normal" xfId="0" builtinId="0"/>
  </cellStyles>
  <dxfs count="9">
    <dxf>
      <font>
        <b/>
        <i val="0"/>
        <color theme="1"/>
      </font>
      <fill>
        <patternFill patternType="solid">
          <fgColor indexed="64"/>
          <bgColor rgb="FF289C37"/>
        </patternFill>
      </fill>
    </dxf>
    <dxf>
      <font>
        <b/>
        <i val="0"/>
        <color theme="1"/>
      </font>
      <fill>
        <patternFill patternType="solid">
          <fgColor indexed="64"/>
          <bgColor rgb="FF76B82A"/>
        </patternFill>
      </fill>
    </dxf>
    <dxf>
      <font>
        <b/>
        <i val="0"/>
        <color theme="1"/>
      </font>
      <fill>
        <patternFill patternType="solid">
          <fgColor indexed="64"/>
          <bgColor rgb="FFC7D300"/>
        </patternFill>
      </fill>
    </dxf>
    <dxf>
      <font>
        <b/>
        <i val="0"/>
        <color theme="1"/>
      </font>
      <fill>
        <patternFill patternType="solid">
          <fgColor indexed="64"/>
          <bgColor rgb="FFF0DD00"/>
        </patternFill>
      </fill>
    </dxf>
    <dxf>
      <font>
        <b/>
        <i val="0"/>
        <color theme="1"/>
      </font>
      <fill>
        <patternFill>
          <bgColor rgb="FFFFCC1B"/>
        </patternFill>
      </fill>
    </dxf>
    <dxf>
      <font>
        <b/>
        <i val="0"/>
        <color theme="0"/>
      </font>
      <fill>
        <patternFill>
          <bgColor rgb="FFF6A608"/>
        </patternFill>
      </fill>
    </dxf>
    <dxf>
      <font>
        <b/>
        <i val="0"/>
        <color theme="0"/>
      </font>
      <fill>
        <patternFill>
          <bgColor rgb="FFEE7D00"/>
        </patternFill>
      </fill>
    </dxf>
    <dxf>
      <font>
        <b/>
        <i val="0"/>
        <color theme="0"/>
      </font>
      <fill>
        <patternFill>
          <bgColor rgb="FFEB6609"/>
        </patternFill>
      </fill>
    </dxf>
    <dxf>
      <font>
        <b/>
        <i val="0"/>
        <color theme="0"/>
      </font>
      <fill>
        <patternFill>
          <bgColor rgb="FFDD2423"/>
        </patternFill>
      </fill>
    </dxf>
  </dxfs>
  <tableStyles count="0" defaultTableStyle="TableStyleMedium9" defaultPivotStyle="PivotStyleMedium4"/>
  <colors>
    <mruColors>
      <color rgb="FF008000"/>
      <color rgb="FFFFCC1B"/>
      <color rgb="FF7FB86B"/>
      <color rgb="FFEBA581"/>
      <color rgb="FFEB6609"/>
      <color rgb="FF76B82A"/>
      <color rgb="FFFFFFFF"/>
      <color rgb="FF289C37"/>
      <color rgb="FFC7D300"/>
      <color rgb="FFF0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375497</xdr:colOff>
      <xdr:row>0</xdr:row>
      <xdr:rowOff>74079</xdr:rowOff>
    </xdr:from>
    <xdr:to>
      <xdr:col>6</xdr:col>
      <xdr:colOff>454237</xdr:colOff>
      <xdr:row>5</xdr:row>
      <xdr:rowOff>55558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D8DE88-3360-3A49-A7C4-D59931B5A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52" r="4136"/>
        <a:stretch/>
      </xdr:blipFill>
      <xdr:spPr>
        <a:xfrm>
          <a:off x="375497" y="74079"/>
          <a:ext cx="4206240" cy="124089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9</xdr:col>
      <xdr:colOff>1185334</xdr:colOff>
      <xdr:row>28</xdr:row>
      <xdr:rowOff>10583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1EBE45FD-4C1E-8F4A-9A8D-9BDD2F004982}"/>
            </a:ext>
          </a:extLst>
        </xdr:cNvPr>
        <xdr:cNvSpPr/>
      </xdr:nvSpPr>
      <xdr:spPr>
        <a:xfrm>
          <a:off x="381000" y="2286000"/>
          <a:ext cx="7228417" cy="3058583"/>
        </a:xfrm>
        <a:prstGeom prst="rect">
          <a:avLst/>
        </a:prstGeom>
        <a:noFill/>
        <a:ln w="1270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9"/>
  <sheetViews>
    <sheetView showGridLines="0" tabSelected="1" topLeftCell="A5" zoomScale="120" zoomScaleNormal="120" zoomScalePageLayoutView="90" workbookViewId="0">
      <selection activeCell="D9" sqref="D9:L9"/>
    </sheetView>
  </sheetViews>
  <sheetFormatPr baseColWidth="10" defaultRowHeight="13" x14ac:dyDescent="0.2"/>
  <cols>
    <col min="1" max="1" width="5" style="13" customWidth="1"/>
    <col min="2" max="2" width="5.5" style="13" customWidth="1"/>
    <col min="3" max="3" width="23.1640625" style="13" bestFit="1" customWidth="1"/>
    <col min="4" max="4" width="6" style="13" bestFit="1" customWidth="1"/>
    <col min="5" max="5" width="5.5" style="13" customWidth="1"/>
    <col min="6" max="6" width="8.83203125" style="13" customWidth="1"/>
    <col min="7" max="7" width="10.83203125" style="13"/>
    <col min="8" max="8" width="6" style="13" bestFit="1" customWidth="1"/>
    <col min="9" max="9" width="13.33203125" style="13" customWidth="1"/>
    <col min="10" max="10" width="15.83203125" style="13" customWidth="1"/>
    <col min="11" max="11" width="10.83203125" style="15" customWidth="1"/>
    <col min="12" max="12" width="10.83203125" style="13"/>
    <col min="13" max="13" width="10.83203125" style="15"/>
    <col min="14" max="16384" width="10.83203125" style="13"/>
  </cols>
  <sheetData>
    <row r="1" spans="1:13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4"/>
      <c r="L1" s="12"/>
      <c r="M1" s="4"/>
    </row>
    <row r="2" spans="1:13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4"/>
      <c r="L2" s="12"/>
      <c r="M2" s="4"/>
    </row>
    <row r="3" spans="1:13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4"/>
      <c r="L3" s="12"/>
      <c r="M3" s="4"/>
    </row>
    <row r="4" spans="1:13" ht="44" customHeight="1" x14ac:dyDescent="0.2">
      <c r="A4" s="75"/>
      <c r="B4" s="75"/>
      <c r="C4" s="75"/>
      <c r="D4" s="75"/>
      <c r="E4" s="75"/>
      <c r="F4" s="75"/>
      <c r="G4" s="131" t="s">
        <v>84</v>
      </c>
      <c r="H4" s="132"/>
      <c r="I4" s="132"/>
      <c r="J4" s="132"/>
      <c r="K4" s="132"/>
      <c r="L4" s="132"/>
      <c r="M4" s="75"/>
    </row>
    <row r="5" spans="1:13" ht="15" customHeight="1" x14ac:dyDescent="0.2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7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5" customHeight="1" x14ac:dyDescent="0.2">
      <c r="B7" s="173" t="s">
        <v>14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4"/>
    </row>
    <row r="8" spans="1:13" ht="7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4"/>
      <c r="L8" s="12"/>
      <c r="M8" s="4"/>
    </row>
    <row r="9" spans="1:13" ht="20" customHeight="1" x14ac:dyDescent="0.2">
      <c r="A9" s="14"/>
      <c r="B9" s="119" t="s">
        <v>23</v>
      </c>
      <c r="C9" s="119"/>
      <c r="D9" s="177"/>
      <c r="E9" s="178"/>
      <c r="F9" s="178"/>
      <c r="G9" s="178"/>
      <c r="H9" s="178"/>
      <c r="I9" s="178"/>
      <c r="J9" s="178"/>
      <c r="K9" s="178"/>
      <c r="L9" s="179"/>
    </row>
    <row r="10" spans="1:13" ht="7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4"/>
      <c r="L10" s="12"/>
      <c r="M10" s="4"/>
    </row>
    <row r="11" spans="1:13" ht="20" customHeight="1" x14ac:dyDescent="0.2">
      <c r="A11" s="16"/>
      <c r="B11" s="120" t="s">
        <v>24</v>
      </c>
      <c r="C11" s="120"/>
      <c r="D11" s="127"/>
      <c r="E11" s="128"/>
      <c r="F11" s="128"/>
      <c r="G11" s="128"/>
      <c r="H11" s="128"/>
      <c r="I11" s="129"/>
      <c r="J11" s="12"/>
      <c r="K11" s="4"/>
      <c r="L11" s="12"/>
      <c r="M11" s="4"/>
    </row>
    <row r="12" spans="1:13" ht="6" customHeight="1" x14ac:dyDescent="0.2">
      <c r="A12" s="16"/>
      <c r="B12" s="8"/>
      <c r="C12" s="17"/>
      <c r="D12" s="17"/>
      <c r="E12" s="17"/>
      <c r="F12" s="17"/>
      <c r="G12" s="17"/>
      <c r="H12" s="17"/>
      <c r="I12" s="17"/>
      <c r="J12" s="12"/>
      <c r="K12" s="4"/>
      <c r="L12" s="12"/>
      <c r="M12" s="4"/>
    </row>
    <row r="13" spans="1:13" ht="16" x14ac:dyDescent="0.2">
      <c r="A13" s="8"/>
      <c r="B13" s="97" t="s">
        <v>55</v>
      </c>
      <c r="C13" s="58"/>
      <c r="D13" s="58"/>
      <c r="E13" s="58"/>
      <c r="F13" s="58"/>
      <c r="G13" s="58"/>
      <c r="H13" s="78"/>
      <c r="I13" s="78"/>
      <c r="J13" s="78"/>
      <c r="K13" s="4"/>
      <c r="L13" s="12"/>
      <c r="M13" s="4"/>
    </row>
    <row r="14" spans="1:13" ht="15" customHeight="1" x14ac:dyDescent="0.2">
      <c r="A14" s="8"/>
      <c r="B14" s="8"/>
      <c r="C14" s="9"/>
      <c r="D14" s="146"/>
      <c r="E14" s="146"/>
      <c r="F14" s="146"/>
      <c r="G14" s="16"/>
      <c r="H14" s="23"/>
      <c r="I14" s="23"/>
      <c r="J14" s="12"/>
      <c r="K14" s="4"/>
      <c r="L14" s="12"/>
      <c r="M14" s="4"/>
    </row>
    <row r="15" spans="1:13" ht="15" customHeight="1" thickBot="1" x14ac:dyDescent="0.25">
      <c r="A15" s="2"/>
      <c r="B15" s="8"/>
      <c r="C15" s="46" t="s">
        <v>57</v>
      </c>
      <c r="D15" s="47" t="s">
        <v>77</v>
      </c>
      <c r="E15" s="45"/>
      <c r="F15" s="44"/>
      <c r="G15" s="44"/>
      <c r="H15" s="44"/>
      <c r="I15" s="42"/>
      <c r="J15" s="12"/>
      <c r="K15" s="12"/>
      <c r="L15" s="12"/>
      <c r="M15" s="4"/>
    </row>
    <row r="16" spans="1:13" ht="15" customHeight="1" thickTop="1" thickBot="1" x14ac:dyDescent="0.25">
      <c r="A16" s="2"/>
      <c r="B16" s="43">
        <v>1</v>
      </c>
      <c r="C16" s="79">
        <f>D33</f>
        <v>0</v>
      </c>
      <c r="D16" s="147"/>
      <c r="E16" s="148"/>
      <c r="F16" s="149"/>
      <c r="G16" s="44"/>
      <c r="H16" s="139" t="s">
        <v>56</v>
      </c>
      <c r="I16" s="139"/>
      <c r="J16" s="46" t="s">
        <v>81</v>
      </c>
      <c r="K16" s="12"/>
      <c r="L16" s="12"/>
      <c r="M16" s="4"/>
    </row>
    <row r="17" spans="1:13" ht="15" customHeight="1" thickTop="1" thickBot="1" x14ac:dyDescent="0.25">
      <c r="A17" s="2"/>
      <c r="B17" s="43">
        <v>2</v>
      </c>
      <c r="C17" s="80">
        <f>J36</f>
        <v>0</v>
      </c>
      <c r="D17" s="109">
        <f>M36</f>
        <v>0</v>
      </c>
      <c r="E17" s="109"/>
      <c r="F17" s="109"/>
      <c r="G17" s="44"/>
      <c r="H17" s="133">
        <f>SUM(C16:C28)</f>
        <v>0</v>
      </c>
      <c r="I17" s="134"/>
      <c r="J17" s="140">
        <f>SUM(D16:F28)</f>
        <v>0</v>
      </c>
      <c r="K17" s="12"/>
      <c r="L17" s="12"/>
      <c r="M17" s="4"/>
    </row>
    <row r="18" spans="1:13" ht="15" customHeight="1" thickTop="1" thickBot="1" x14ac:dyDescent="0.25">
      <c r="A18" s="2"/>
      <c r="B18" s="43">
        <v>3</v>
      </c>
      <c r="C18" s="81">
        <f>M53</f>
        <v>0</v>
      </c>
      <c r="D18" s="150"/>
      <c r="E18" s="150"/>
      <c r="F18" s="150"/>
      <c r="G18" s="44"/>
      <c r="H18" s="135"/>
      <c r="I18" s="136"/>
      <c r="J18" s="141"/>
      <c r="K18" s="12"/>
      <c r="L18" s="12"/>
      <c r="M18" s="4"/>
    </row>
    <row r="19" spans="1:13" ht="15" customHeight="1" thickTop="1" thickBot="1" x14ac:dyDescent="0.25">
      <c r="A19" s="12"/>
      <c r="B19" s="10" t="s">
        <v>70</v>
      </c>
      <c r="C19" s="82">
        <f>M77</f>
        <v>0</v>
      </c>
      <c r="D19" s="151"/>
      <c r="E19" s="151"/>
      <c r="F19" s="151"/>
      <c r="G19" s="12"/>
      <c r="H19" s="137"/>
      <c r="I19" s="138"/>
      <c r="J19" s="142"/>
      <c r="K19" s="12"/>
      <c r="L19" s="12"/>
      <c r="M19" s="4"/>
    </row>
    <row r="20" spans="1:13" ht="15" customHeight="1" thickTop="1" thickBot="1" x14ac:dyDescent="0.25">
      <c r="A20" s="2"/>
      <c r="B20" s="43" t="s">
        <v>71</v>
      </c>
      <c r="C20" s="80">
        <f>J80</f>
        <v>0</v>
      </c>
      <c r="D20" s="109">
        <f>M80</f>
        <v>0</v>
      </c>
      <c r="E20" s="109"/>
      <c r="F20" s="109"/>
      <c r="G20" s="48"/>
      <c r="H20" s="118"/>
      <c r="I20" s="118"/>
      <c r="J20" s="6"/>
      <c r="K20" s="174" t="s">
        <v>17</v>
      </c>
      <c r="L20" s="175"/>
      <c r="M20" s="2"/>
    </row>
    <row r="21" spans="1:13" ht="15" customHeight="1" thickTop="1" thickBot="1" x14ac:dyDescent="0.25">
      <c r="A21" s="2"/>
      <c r="B21" s="43" t="s">
        <v>72</v>
      </c>
      <c r="C21" s="80">
        <f>J101</f>
        <v>0</v>
      </c>
      <c r="D21" s="109">
        <f>M101</f>
        <v>0</v>
      </c>
      <c r="E21" s="109"/>
      <c r="F21" s="109"/>
      <c r="G21" s="7"/>
      <c r="H21" s="12"/>
      <c r="I21" s="12"/>
      <c r="J21" s="12"/>
      <c r="K21" s="95" t="s">
        <v>8</v>
      </c>
      <c r="L21" s="96">
        <v>100</v>
      </c>
      <c r="M21" s="2"/>
    </row>
    <row r="22" spans="1:13" ht="15" customHeight="1" thickTop="1" thickBot="1" x14ac:dyDescent="0.25">
      <c r="A22" s="2"/>
      <c r="B22" s="43" t="s">
        <v>73</v>
      </c>
      <c r="C22" s="80">
        <f>J122</f>
        <v>0</v>
      </c>
      <c r="D22" s="109">
        <f>M122</f>
        <v>0</v>
      </c>
      <c r="E22" s="109"/>
      <c r="F22" s="109"/>
      <c r="G22" s="7"/>
      <c r="H22" s="12"/>
      <c r="I22" s="12"/>
      <c r="J22" s="12"/>
      <c r="K22" s="18" t="s">
        <v>9</v>
      </c>
      <c r="L22" s="19">
        <v>85</v>
      </c>
      <c r="M22" s="2"/>
    </row>
    <row r="23" spans="1:13" ht="15" customHeight="1" thickTop="1" thickBot="1" x14ac:dyDescent="0.25">
      <c r="A23" s="2"/>
      <c r="B23" s="43" t="s">
        <v>74</v>
      </c>
      <c r="C23" s="80">
        <f>J143</f>
        <v>0</v>
      </c>
      <c r="D23" s="109">
        <f>M143</f>
        <v>0</v>
      </c>
      <c r="E23" s="109"/>
      <c r="F23" s="109"/>
      <c r="G23" s="7"/>
      <c r="H23" s="12"/>
      <c r="I23" s="12"/>
      <c r="J23" s="12"/>
      <c r="K23" s="20" t="s">
        <v>19</v>
      </c>
      <c r="L23" s="19">
        <v>75</v>
      </c>
      <c r="M23" s="2"/>
    </row>
    <row r="24" spans="1:13" ht="15" customHeight="1" thickTop="1" thickBot="1" x14ac:dyDescent="0.25">
      <c r="A24" s="2"/>
      <c r="B24" s="43" t="s">
        <v>75</v>
      </c>
      <c r="C24" s="80">
        <f>J164</f>
        <v>0</v>
      </c>
      <c r="D24" s="109">
        <f>M164</f>
        <v>0</v>
      </c>
      <c r="E24" s="109"/>
      <c r="F24" s="109"/>
      <c r="G24" s="7"/>
      <c r="H24" s="12"/>
      <c r="I24" s="12"/>
      <c r="J24" s="12"/>
      <c r="K24" s="20" t="s">
        <v>20</v>
      </c>
      <c r="L24" s="19">
        <v>62.5</v>
      </c>
      <c r="M24" s="2"/>
    </row>
    <row r="25" spans="1:13" ht="15" customHeight="1" thickTop="1" thickBot="1" x14ac:dyDescent="0.25">
      <c r="A25" s="2"/>
      <c r="B25" s="43" t="s">
        <v>76</v>
      </c>
      <c r="C25" s="80">
        <f>J185</f>
        <v>0</v>
      </c>
      <c r="D25" s="109">
        <f>M185</f>
        <v>0</v>
      </c>
      <c r="E25" s="109"/>
      <c r="F25" s="109"/>
      <c r="G25" s="7"/>
      <c r="H25" s="5"/>
      <c r="I25" s="5"/>
      <c r="J25" s="6"/>
      <c r="K25" s="20" t="s">
        <v>10</v>
      </c>
      <c r="L25" s="19">
        <v>50</v>
      </c>
      <c r="M25" s="2"/>
    </row>
    <row r="26" spans="1:13" ht="15" customHeight="1" thickTop="1" thickBot="1" x14ac:dyDescent="0.25">
      <c r="A26" s="2"/>
      <c r="B26" s="43">
        <v>5</v>
      </c>
      <c r="C26" s="80">
        <f>J206</f>
        <v>0</v>
      </c>
      <c r="D26" s="109">
        <f>M206</f>
        <v>0</v>
      </c>
      <c r="E26" s="109"/>
      <c r="F26" s="109"/>
      <c r="G26" s="7"/>
      <c r="H26" s="5"/>
      <c r="I26" s="5"/>
      <c r="J26" s="6"/>
      <c r="K26" s="20" t="s">
        <v>11</v>
      </c>
      <c r="L26" s="19">
        <v>37.5</v>
      </c>
      <c r="M26" s="2"/>
    </row>
    <row r="27" spans="1:13" ht="15" customHeight="1" thickTop="1" thickBot="1" x14ac:dyDescent="0.25">
      <c r="A27" s="2"/>
      <c r="B27" s="43">
        <v>6</v>
      </c>
      <c r="C27" s="80">
        <f>J227</f>
        <v>0</v>
      </c>
      <c r="D27" s="109">
        <f>M227</f>
        <v>0</v>
      </c>
      <c r="E27" s="109"/>
      <c r="F27" s="109"/>
      <c r="G27" s="7"/>
      <c r="H27" s="5"/>
      <c r="I27" s="5"/>
      <c r="J27" s="6"/>
      <c r="K27" s="20" t="s">
        <v>21</v>
      </c>
      <c r="L27" s="19">
        <v>25</v>
      </c>
      <c r="M27" s="2"/>
    </row>
    <row r="28" spans="1:13" ht="15" customHeight="1" thickTop="1" thickBot="1" x14ac:dyDescent="0.25">
      <c r="A28" s="2"/>
      <c r="B28" s="43">
        <v>7</v>
      </c>
      <c r="C28" s="80">
        <f>J248</f>
        <v>0</v>
      </c>
      <c r="D28" s="109">
        <f>M248</f>
        <v>0</v>
      </c>
      <c r="E28" s="109"/>
      <c r="F28" s="109"/>
      <c r="G28" s="7"/>
      <c r="H28" s="5"/>
      <c r="I28" s="5"/>
      <c r="J28" s="6"/>
      <c r="K28" s="21" t="s">
        <v>22</v>
      </c>
      <c r="L28" s="22">
        <v>12.5</v>
      </c>
      <c r="M28" s="2"/>
    </row>
    <row r="29" spans="1:13" ht="15" customHeight="1" thickTop="1" x14ac:dyDescent="0.2">
      <c r="A29" s="2"/>
      <c r="B29" s="43"/>
      <c r="C29" s="76"/>
      <c r="D29" s="77"/>
      <c r="E29" s="77"/>
      <c r="F29" s="77"/>
      <c r="G29" s="7"/>
      <c r="H29" s="5"/>
      <c r="I29" s="5"/>
      <c r="J29" s="6"/>
      <c r="M29" s="2"/>
    </row>
    <row r="30" spans="1:13" ht="15" customHeight="1" thickBot="1" x14ac:dyDescent="0.25">
      <c r="A30" s="12"/>
      <c r="B30" s="23"/>
      <c r="C30" s="23"/>
      <c r="D30" s="23"/>
      <c r="E30" s="23"/>
      <c r="F30" s="23"/>
      <c r="G30" s="12"/>
      <c r="H30" s="12"/>
      <c r="I30" s="12"/>
      <c r="J30" s="12"/>
      <c r="K30" s="4"/>
      <c r="L30" s="12"/>
      <c r="M30" s="4"/>
    </row>
    <row r="31" spans="1:13" ht="22" thickTop="1" thickBot="1" x14ac:dyDescent="0.25">
      <c r="A31" s="154" t="s">
        <v>80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6"/>
    </row>
    <row r="32" spans="1:13" ht="18" customHeight="1" thickTop="1" x14ac:dyDescent="0.2">
      <c r="A32" s="29" t="s">
        <v>79</v>
      </c>
      <c r="B32" s="23"/>
      <c r="C32" s="23"/>
      <c r="D32" s="184"/>
      <c r="E32" s="184"/>
      <c r="F32" s="23"/>
      <c r="G32" s="8"/>
      <c r="H32" s="23"/>
      <c r="I32" s="12"/>
      <c r="J32" s="12"/>
      <c r="K32" s="4"/>
      <c r="L32" s="12"/>
      <c r="M32" s="4"/>
    </row>
    <row r="33" spans="1:13" ht="20" x14ac:dyDescent="0.2">
      <c r="A33" s="24" t="s">
        <v>25</v>
      </c>
      <c r="B33" s="24"/>
      <c r="C33" s="24"/>
      <c r="D33" s="115"/>
      <c r="E33" s="116"/>
      <c r="F33" s="117"/>
      <c r="G33" s="23"/>
      <c r="H33" s="23"/>
      <c r="I33" s="12"/>
      <c r="J33" s="12"/>
      <c r="K33" s="4"/>
      <c r="L33" s="12"/>
      <c r="M33" s="4"/>
    </row>
    <row r="34" spans="1:13" ht="6" customHeight="1" thickBot="1" x14ac:dyDescent="0.25">
      <c r="A34" s="23"/>
      <c r="B34" s="23"/>
      <c r="C34" s="23"/>
      <c r="D34" s="23"/>
      <c r="E34" s="23"/>
      <c r="F34" s="23"/>
      <c r="G34" s="23"/>
      <c r="H34" s="23"/>
      <c r="I34" s="12"/>
      <c r="J34" s="12"/>
      <c r="K34" s="4"/>
      <c r="L34" s="12"/>
      <c r="M34" s="4"/>
    </row>
    <row r="35" spans="1:13" ht="22" thickTop="1" thickBot="1" x14ac:dyDescent="0.25">
      <c r="A35" s="37" t="s">
        <v>48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1">
        <v>200</v>
      </c>
    </row>
    <row r="36" spans="1:13" s="25" customFormat="1" ht="22" customHeight="1" thickTop="1" thickBot="1" x14ac:dyDescent="0.25">
      <c r="A36" s="74" t="s">
        <v>78</v>
      </c>
      <c r="B36" s="34"/>
      <c r="C36" s="34"/>
      <c r="D36" s="34"/>
      <c r="E36" s="34"/>
      <c r="F36" s="34"/>
      <c r="G36" s="34"/>
      <c r="H36" s="34"/>
      <c r="I36" s="35" t="s">
        <v>15</v>
      </c>
      <c r="J36" s="83">
        <f>IF(SUM(G42,M42)&gt;=M35,M35,SUM(G42,M42))</f>
        <v>0</v>
      </c>
      <c r="K36" s="152" t="s">
        <v>53</v>
      </c>
      <c r="L36" s="152"/>
      <c r="M36" s="84">
        <f>IF((SUM(G42,M42)&gt;=M35),((SUM(G42,M42)-M35)),0)</f>
        <v>0</v>
      </c>
    </row>
    <row r="37" spans="1:13" s="25" customFormat="1" ht="18" thickTop="1" x14ac:dyDescent="0.2">
      <c r="A37" s="26" t="s">
        <v>49</v>
      </c>
      <c r="B37" s="27"/>
      <c r="C37" s="27"/>
      <c r="D37" s="27"/>
      <c r="E37" s="27"/>
      <c r="F37" s="27"/>
      <c r="G37" s="27"/>
      <c r="H37" s="27"/>
      <c r="I37" s="26" t="s">
        <v>50</v>
      </c>
      <c r="J37" s="27"/>
      <c r="K37" s="27"/>
      <c r="L37" s="27"/>
      <c r="M37" s="27"/>
    </row>
    <row r="38" spans="1:13" ht="13" customHeight="1" x14ac:dyDescent="0.2">
      <c r="A38" s="61" t="s">
        <v>0</v>
      </c>
      <c r="B38" s="181" t="s">
        <v>51</v>
      </c>
      <c r="C38" s="182"/>
      <c r="D38" s="183" t="s">
        <v>52</v>
      </c>
      <c r="E38" s="183"/>
      <c r="F38" s="183"/>
      <c r="G38" s="62" t="s">
        <v>3</v>
      </c>
      <c r="H38" s="23"/>
      <c r="I38" s="183" t="s">
        <v>51</v>
      </c>
      <c r="J38" s="183"/>
      <c r="K38" s="183" t="s">
        <v>52</v>
      </c>
      <c r="L38" s="183"/>
      <c r="M38" s="61" t="s">
        <v>3</v>
      </c>
    </row>
    <row r="39" spans="1:13" ht="13" customHeight="1" x14ac:dyDescent="0.2">
      <c r="A39" s="59">
        <v>1</v>
      </c>
      <c r="B39" s="121"/>
      <c r="C39" s="123"/>
      <c r="D39" s="110"/>
      <c r="E39" s="110"/>
      <c r="F39" s="110"/>
      <c r="G39" s="100" t="str">
        <f>IF(COUNTA(B39:F39)=0,"0","50")</f>
        <v>0</v>
      </c>
      <c r="H39" s="23"/>
      <c r="I39" s="180"/>
      <c r="J39" s="180"/>
      <c r="K39" s="180"/>
      <c r="L39" s="180"/>
      <c r="M39" s="60" t="str">
        <f>IF(COUNTA(I39:L39)=0,"0","100")</f>
        <v>0</v>
      </c>
    </row>
    <row r="40" spans="1:13" ht="13" customHeight="1" x14ac:dyDescent="0.2">
      <c r="A40" s="59">
        <v>2</v>
      </c>
      <c r="B40" s="121"/>
      <c r="C40" s="123"/>
      <c r="D40" s="110"/>
      <c r="E40" s="110"/>
      <c r="F40" s="110"/>
      <c r="G40" s="100" t="str">
        <f t="shared" ref="G40:G41" si="0">IF(COUNTA(B40:F40)=0,"0","50")</f>
        <v>0</v>
      </c>
      <c r="H40" s="23"/>
      <c r="I40" s="180"/>
      <c r="J40" s="180"/>
      <c r="K40" s="180"/>
      <c r="L40" s="180"/>
      <c r="M40" s="60" t="str">
        <f t="shared" ref="M40:M41" si="1">IF(COUNTA(I40:L40)=0,"0","100")</f>
        <v>0</v>
      </c>
    </row>
    <row r="41" spans="1:13" ht="13" customHeight="1" x14ac:dyDescent="0.2">
      <c r="A41" s="59">
        <v>3</v>
      </c>
      <c r="B41" s="121"/>
      <c r="C41" s="123"/>
      <c r="D41" s="110"/>
      <c r="E41" s="110"/>
      <c r="F41" s="110"/>
      <c r="G41" s="100" t="str">
        <f t="shared" si="0"/>
        <v>0</v>
      </c>
      <c r="H41" s="23"/>
      <c r="I41" s="180"/>
      <c r="J41" s="180"/>
      <c r="K41" s="180"/>
      <c r="L41" s="180"/>
      <c r="M41" s="60" t="str">
        <f t="shared" si="1"/>
        <v>0</v>
      </c>
    </row>
    <row r="42" spans="1:13" ht="6" customHeight="1" thickBot="1" x14ac:dyDescent="0.25">
      <c r="A42" s="28"/>
      <c r="B42" s="29"/>
      <c r="C42" s="29"/>
      <c r="D42" s="29"/>
      <c r="E42" s="29"/>
      <c r="F42" s="49" t="s">
        <v>18</v>
      </c>
      <c r="G42" s="50">
        <f>G39+G40+G41</f>
        <v>0</v>
      </c>
      <c r="H42" s="36"/>
      <c r="I42" s="51"/>
      <c r="J42" s="51"/>
      <c r="K42" s="52"/>
      <c r="L42" s="53" t="s">
        <v>18</v>
      </c>
      <c r="M42" s="54">
        <f>M39+M40+M41</f>
        <v>0</v>
      </c>
    </row>
    <row r="43" spans="1:13" ht="22" thickTop="1" thickBot="1" x14ac:dyDescent="0.25">
      <c r="A43" s="37" t="s">
        <v>58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  <row r="44" spans="1:13" s="25" customFormat="1" ht="22" customHeight="1" thickTop="1" thickBot="1" x14ac:dyDescent="0.25">
      <c r="A44" s="89" t="s">
        <v>47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3" t="s">
        <v>15</v>
      </c>
      <c r="M44" s="94">
        <f>M53</f>
        <v>0</v>
      </c>
    </row>
    <row r="45" spans="1:13" s="25" customFormat="1" ht="3" customHeight="1" thickTop="1" x14ac:dyDescent="0.2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8"/>
    </row>
    <row r="46" spans="1:13" s="25" customFormat="1" ht="16" customHeight="1" x14ac:dyDescent="0.2">
      <c r="A46" s="63" t="s">
        <v>0</v>
      </c>
      <c r="B46" s="143" t="s">
        <v>41</v>
      </c>
      <c r="C46" s="144"/>
      <c r="D46" s="144"/>
      <c r="E46" s="144"/>
      <c r="F46" s="144"/>
      <c r="G46" s="144"/>
      <c r="H46" s="144"/>
      <c r="I46" s="144"/>
      <c r="J46" s="145"/>
      <c r="K46" s="64" t="s">
        <v>45</v>
      </c>
      <c r="L46" s="65" t="s">
        <v>46</v>
      </c>
      <c r="M46" s="63" t="s">
        <v>3</v>
      </c>
    </row>
    <row r="47" spans="1:13" s="25" customFormat="1" ht="13" customHeight="1" x14ac:dyDescent="0.2">
      <c r="A47" s="66" t="s">
        <v>6</v>
      </c>
      <c r="B47" s="124" t="s">
        <v>12</v>
      </c>
      <c r="C47" s="125"/>
      <c r="D47" s="125"/>
      <c r="E47" s="125"/>
      <c r="F47" s="125"/>
      <c r="G47" s="125"/>
      <c r="H47" s="125"/>
      <c r="I47" s="125"/>
      <c r="J47" s="126"/>
      <c r="K47" s="104">
        <v>2015</v>
      </c>
      <c r="L47" s="106">
        <v>2017</v>
      </c>
      <c r="M47" s="105">
        <f>IF(ISBLANK(K47),0,IF(ISBLANK(L47),0,((L47-K47)+(1*1))))</f>
        <v>3</v>
      </c>
    </row>
    <row r="48" spans="1:13" s="25" customFormat="1" x14ac:dyDescent="0.2">
      <c r="A48" s="67">
        <v>1</v>
      </c>
      <c r="B48" s="121"/>
      <c r="C48" s="122"/>
      <c r="D48" s="122"/>
      <c r="E48" s="122"/>
      <c r="F48" s="122"/>
      <c r="G48" s="122"/>
      <c r="H48" s="122"/>
      <c r="I48" s="122"/>
      <c r="J48" s="123"/>
      <c r="K48" s="98"/>
      <c r="L48" s="99"/>
      <c r="M48" s="101">
        <f t="shared" ref="M48:M52" si="2">IF(ISBLANK(K48),0,IF(ISBLANK(L48),0,((L48-K48)+(1*1))))</f>
        <v>0</v>
      </c>
    </row>
    <row r="49" spans="1:14" s="25" customFormat="1" x14ac:dyDescent="0.2">
      <c r="A49" s="67">
        <v>2</v>
      </c>
      <c r="B49" s="121"/>
      <c r="C49" s="122"/>
      <c r="D49" s="122"/>
      <c r="E49" s="122"/>
      <c r="F49" s="122"/>
      <c r="G49" s="122"/>
      <c r="H49" s="122"/>
      <c r="I49" s="122"/>
      <c r="J49" s="123"/>
      <c r="K49" s="98"/>
      <c r="L49" s="99"/>
      <c r="M49" s="101">
        <f t="shared" si="2"/>
        <v>0</v>
      </c>
    </row>
    <row r="50" spans="1:14" s="25" customFormat="1" x14ac:dyDescent="0.2">
      <c r="A50" s="67">
        <v>3</v>
      </c>
      <c r="B50" s="121"/>
      <c r="C50" s="122"/>
      <c r="D50" s="122"/>
      <c r="E50" s="122"/>
      <c r="F50" s="122"/>
      <c r="G50" s="122"/>
      <c r="H50" s="122"/>
      <c r="I50" s="122"/>
      <c r="J50" s="123"/>
      <c r="K50" s="98"/>
      <c r="L50" s="99"/>
      <c r="M50" s="101">
        <f t="shared" si="2"/>
        <v>0</v>
      </c>
    </row>
    <row r="51" spans="1:14" s="25" customFormat="1" x14ac:dyDescent="0.2">
      <c r="A51" s="67">
        <v>4</v>
      </c>
      <c r="B51" s="121"/>
      <c r="C51" s="122"/>
      <c r="D51" s="122"/>
      <c r="E51" s="122"/>
      <c r="F51" s="122"/>
      <c r="G51" s="122"/>
      <c r="H51" s="122"/>
      <c r="I51" s="122"/>
      <c r="J51" s="123"/>
      <c r="K51" s="98"/>
      <c r="L51" s="99"/>
      <c r="M51" s="101">
        <f t="shared" si="2"/>
        <v>0</v>
      </c>
    </row>
    <row r="52" spans="1:14" s="25" customFormat="1" x14ac:dyDescent="0.2">
      <c r="A52" s="67">
        <v>5</v>
      </c>
      <c r="B52" s="121"/>
      <c r="C52" s="122"/>
      <c r="D52" s="122"/>
      <c r="E52" s="122"/>
      <c r="F52" s="122"/>
      <c r="G52" s="122"/>
      <c r="H52" s="122"/>
      <c r="I52" s="122"/>
      <c r="J52" s="123"/>
      <c r="K52" s="98"/>
      <c r="L52" s="99"/>
      <c r="M52" s="101">
        <f t="shared" si="2"/>
        <v>0</v>
      </c>
    </row>
    <row r="53" spans="1:14" s="25" customFormat="1" ht="16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4"/>
      <c r="L53" s="55"/>
      <c r="M53" s="56">
        <f>M48+M49+M50+M51+M52</f>
        <v>0</v>
      </c>
    </row>
    <row r="54" spans="1:14" ht="6" customHeight="1" thickBot="1" x14ac:dyDescent="0.25">
      <c r="A54" s="12"/>
      <c r="B54" s="12"/>
      <c r="C54" s="11"/>
      <c r="D54" s="23"/>
      <c r="E54" s="12"/>
      <c r="F54" s="12"/>
      <c r="G54" s="12"/>
      <c r="H54" s="12"/>
      <c r="I54" s="12"/>
      <c r="J54" s="12"/>
      <c r="K54" s="4"/>
      <c r="L54" s="12"/>
      <c r="M54" s="4"/>
    </row>
    <row r="55" spans="1:14" ht="22" thickTop="1" thickBot="1" x14ac:dyDescent="0.25">
      <c r="A55" s="154" t="s">
        <v>59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6"/>
    </row>
    <row r="56" spans="1:14" ht="5" customHeight="1" thickTop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4"/>
      <c r="L56" s="12"/>
      <c r="M56" s="4"/>
    </row>
    <row r="57" spans="1:14" ht="17" customHeight="1" x14ac:dyDescent="0.2">
      <c r="A57" s="176" t="s">
        <v>60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1:14" ht="22" customHeight="1" x14ac:dyDescent="0.2">
      <c r="A58" s="90" t="s">
        <v>30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2" t="s">
        <v>15</v>
      </c>
      <c r="M58" s="91">
        <f>M77</f>
        <v>0</v>
      </c>
    </row>
    <row r="59" spans="1:14" ht="3" customHeight="1" x14ac:dyDescent="0.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4" s="30" customFormat="1" x14ac:dyDescent="0.2">
      <c r="A60" s="63" t="s">
        <v>0</v>
      </c>
      <c r="B60" s="169" t="s">
        <v>13</v>
      </c>
      <c r="C60" s="170"/>
      <c r="D60" s="170"/>
      <c r="E60" s="170"/>
      <c r="F60" s="170"/>
      <c r="G60" s="171"/>
      <c r="H60" s="68" t="s">
        <v>4</v>
      </c>
      <c r="I60" s="172" t="s">
        <v>1</v>
      </c>
      <c r="J60" s="172"/>
      <c r="K60" s="63" t="s">
        <v>2</v>
      </c>
      <c r="L60" s="68" t="s">
        <v>5</v>
      </c>
      <c r="M60" s="63" t="s">
        <v>3</v>
      </c>
    </row>
    <row r="61" spans="1:14" s="30" customFormat="1" ht="13" customHeight="1" x14ac:dyDescent="0.2">
      <c r="A61" s="66" t="s">
        <v>6</v>
      </c>
      <c r="B61" s="124" t="s">
        <v>12</v>
      </c>
      <c r="C61" s="125"/>
      <c r="D61" s="125"/>
      <c r="E61" s="125"/>
      <c r="F61" s="125"/>
      <c r="G61" s="126"/>
      <c r="H61" s="108">
        <v>2017</v>
      </c>
      <c r="I61" s="168" t="s">
        <v>12</v>
      </c>
      <c r="J61" s="168"/>
      <c r="K61" s="106" t="s">
        <v>8</v>
      </c>
      <c r="L61" s="108" t="s">
        <v>7</v>
      </c>
      <c r="M61" s="107">
        <f>IF(K61="A1",100,IF(K61="A2",87.5,IF(K61="A3",75,IF(K61="A4",62.5,IF(K61="B1",50,IF(K61="B2",37.5,IF(K61="B3",25,IF(K61="B4",12.5,IF(K61="C",0)))))))))</f>
        <v>100</v>
      </c>
      <c r="N61" s="31"/>
    </row>
    <row r="62" spans="1:14" ht="26" customHeight="1" x14ac:dyDescent="0.2">
      <c r="A62" s="70">
        <v>1</v>
      </c>
      <c r="B62" s="121"/>
      <c r="C62" s="122"/>
      <c r="D62" s="122"/>
      <c r="E62" s="122"/>
      <c r="F62" s="122"/>
      <c r="G62" s="123"/>
      <c r="H62" s="103"/>
      <c r="I62" s="110"/>
      <c r="J62" s="110"/>
      <c r="K62" s="99"/>
      <c r="L62" s="103"/>
      <c r="M62" s="102" t="b">
        <f t="shared" ref="M62:M76" si="3">IF(K62="A1",100,IF(K62="A2",87.5,IF(K62="A3",75,IF(K62="A4",62.5,IF(K62="B1",50,IF(K62="B2",37.5,IF(K62="B3",25,IF(K62="B4",12.5,IF(K62="C",0)))))))))</f>
        <v>0</v>
      </c>
      <c r="N62" s="32"/>
    </row>
    <row r="63" spans="1:14" ht="26" customHeight="1" x14ac:dyDescent="0.2">
      <c r="A63" s="70">
        <v>2</v>
      </c>
      <c r="B63" s="121"/>
      <c r="C63" s="122"/>
      <c r="D63" s="122"/>
      <c r="E63" s="122"/>
      <c r="F63" s="122"/>
      <c r="G63" s="123"/>
      <c r="H63" s="103"/>
      <c r="I63" s="110"/>
      <c r="J63" s="110"/>
      <c r="K63" s="99"/>
      <c r="L63" s="103"/>
      <c r="M63" s="102" t="b">
        <f t="shared" si="3"/>
        <v>0</v>
      </c>
      <c r="N63" s="32"/>
    </row>
    <row r="64" spans="1:14" ht="26" customHeight="1" x14ac:dyDescent="0.2">
      <c r="A64" s="70">
        <v>3</v>
      </c>
      <c r="B64" s="121"/>
      <c r="C64" s="122"/>
      <c r="D64" s="122"/>
      <c r="E64" s="122"/>
      <c r="F64" s="122"/>
      <c r="G64" s="123"/>
      <c r="H64" s="103"/>
      <c r="I64" s="110"/>
      <c r="J64" s="110"/>
      <c r="K64" s="99"/>
      <c r="L64" s="103"/>
      <c r="M64" s="102" t="b">
        <f t="shared" si="3"/>
        <v>0</v>
      </c>
      <c r="N64" s="32"/>
    </row>
    <row r="65" spans="1:14" ht="26" customHeight="1" x14ac:dyDescent="0.2">
      <c r="A65" s="70">
        <v>4</v>
      </c>
      <c r="B65" s="121"/>
      <c r="C65" s="122"/>
      <c r="D65" s="122"/>
      <c r="E65" s="122"/>
      <c r="F65" s="122"/>
      <c r="G65" s="123"/>
      <c r="H65" s="103"/>
      <c r="I65" s="110"/>
      <c r="J65" s="110"/>
      <c r="K65" s="99"/>
      <c r="L65" s="103"/>
      <c r="M65" s="102" t="b">
        <f t="shared" si="3"/>
        <v>0</v>
      </c>
      <c r="N65" s="32"/>
    </row>
    <row r="66" spans="1:14" ht="26" customHeight="1" x14ac:dyDescent="0.2">
      <c r="A66" s="70">
        <v>5</v>
      </c>
      <c r="B66" s="121"/>
      <c r="C66" s="122"/>
      <c r="D66" s="122"/>
      <c r="E66" s="122"/>
      <c r="F66" s="122"/>
      <c r="G66" s="123"/>
      <c r="H66" s="103"/>
      <c r="I66" s="110"/>
      <c r="J66" s="110"/>
      <c r="K66" s="99"/>
      <c r="L66" s="103"/>
      <c r="M66" s="102" t="b">
        <f t="shared" si="3"/>
        <v>0</v>
      </c>
      <c r="N66" s="32"/>
    </row>
    <row r="67" spans="1:14" ht="26" customHeight="1" x14ac:dyDescent="0.2">
      <c r="A67" s="70">
        <v>6</v>
      </c>
      <c r="B67" s="121"/>
      <c r="C67" s="122"/>
      <c r="D67" s="122"/>
      <c r="E67" s="122"/>
      <c r="F67" s="122"/>
      <c r="G67" s="123"/>
      <c r="H67" s="103"/>
      <c r="I67" s="110"/>
      <c r="J67" s="110"/>
      <c r="K67" s="99"/>
      <c r="L67" s="103"/>
      <c r="M67" s="102" t="b">
        <f t="shared" si="3"/>
        <v>0</v>
      </c>
      <c r="N67" s="32"/>
    </row>
    <row r="68" spans="1:14" ht="26" customHeight="1" x14ac:dyDescent="0.2">
      <c r="A68" s="70">
        <v>7</v>
      </c>
      <c r="B68" s="121"/>
      <c r="C68" s="122"/>
      <c r="D68" s="122"/>
      <c r="E68" s="122"/>
      <c r="F68" s="122"/>
      <c r="G68" s="123"/>
      <c r="H68" s="103"/>
      <c r="I68" s="110"/>
      <c r="J68" s="110"/>
      <c r="K68" s="99"/>
      <c r="L68" s="103"/>
      <c r="M68" s="102" t="b">
        <f t="shared" si="3"/>
        <v>0</v>
      </c>
      <c r="N68" s="32"/>
    </row>
    <row r="69" spans="1:14" ht="26" customHeight="1" x14ac:dyDescent="0.2">
      <c r="A69" s="70">
        <v>8</v>
      </c>
      <c r="B69" s="121"/>
      <c r="C69" s="122"/>
      <c r="D69" s="122"/>
      <c r="E69" s="122"/>
      <c r="F69" s="122"/>
      <c r="G69" s="123"/>
      <c r="H69" s="103"/>
      <c r="I69" s="110"/>
      <c r="J69" s="110"/>
      <c r="K69" s="99"/>
      <c r="L69" s="103"/>
      <c r="M69" s="102" t="b">
        <f t="shared" si="3"/>
        <v>0</v>
      </c>
      <c r="N69" s="32"/>
    </row>
    <row r="70" spans="1:14" ht="26" customHeight="1" x14ac:dyDescent="0.2">
      <c r="A70" s="70">
        <v>9</v>
      </c>
      <c r="B70" s="121"/>
      <c r="C70" s="122"/>
      <c r="D70" s="122"/>
      <c r="E70" s="122"/>
      <c r="F70" s="122"/>
      <c r="G70" s="123"/>
      <c r="H70" s="103"/>
      <c r="I70" s="110"/>
      <c r="J70" s="110"/>
      <c r="K70" s="99"/>
      <c r="L70" s="103"/>
      <c r="M70" s="102" t="b">
        <f t="shared" si="3"/>
        <v>0</v>
      </c>
      <c r="N70" s="32"/>
    </row>
    <row r="71" spans="1:14" ht="26" customHeight="1" x14ac:dyDescent="0.2">
      <c r="A71" s="70">
        <v>10</v>
      </c>
      <c r="B71" s="121"/>
      <c r="C71" s="122"/>
      <c r="D71" s="122"/>
      <c r="E71" s="122"/>
      <c r="F71" s="122"/>
      <c r="G71" s="123"/>
      <c r="H71" s="103"/>
      <c r="I71" s="110"/>
      <c r="J71" s="110"/>
      <c r="K71" s="99"/>
      <c r="L71" s="103"/>
      <c r="M71" s="102" t="b">
        <f t="shared" si="3"/>
        <v>0</v>
      </c>
      <c r="N71" s="32"/>
    </row>
    <row r="72" spans="1:14" ht="26" customHeight="1" x14ac:dyDescent="0.2">
      <c r="A72" s="70">
        <v>11</v>
      </c>
      <c r="B72" s="121"/>
      <c r="C72" s="122"/>
      <c r="D72" s="122"/>
      <c r="E72" s="122"/>
      <c r="F72" s="122"/>
      <c r="G72" s="123"/>
      <c r="H72" s="103"/>
      <c r="I72" s="110"/>
      <c r="J72" s="110"/>
      <c r="K72" s="99"/>
      <c r="L72" s="103"/>
      <c r="M72" s="102" t="b">
        <f t="shared" si="3"/>
        <v>0</v>
      </c>
      <c r="N72" s="32"/>
    </row>
    <row r="73" spans="1:14" ht="26" customHeight="1" x14ac:dyDescent="0.2">
      <c r="A73" s="70">
        <v>12</v>
      </c>
      <c r="B73" s="121"/>
      <c r="C73" s="122"/>
      <c r="D73" s="122"/>
      <c r="E73" s="122"/>
      <c r="F73" s="122"/>
      <c r="G73" s="123"/>
      <c r="H73" s="103"/>
      <c r="I73" s="110"/>
      <c r="J73" s="110"/>
      <c r="K73" s="99"/>
      <c r="L73" s="103"/>
      <c r="M73" s="102" t="b">
        <f t="shared" si="3"/>
        <v>0</v>
      </c>
      <c r="N73" s="32"/>
    </row>
    <row r="74" spans="1:14" ht="26" customHeight="1" x14ac:dyDescent="0.2">
      <c r="A74" s="70">
        <v>13</v>
      </c>
      <c r="B74" s="121"/>
      <c r="C74" s="122"/>
      <c r="D74" s="122"/>
      <c r="E74" s="122"/>
      <c r="F74" s="122"/>
      <c r="G74" s="123"/>
      <c r="H74" s="103"/>
      <c r="I74" s="110"/>
      <c r="J74" s="110"/>
      <c r="K74" s="99"/>
      <c r="L74" s="103"/>
      <c r="M74" s="102" t="b">
        <f t="shared" si="3"/>
        <v>0</v>
      </c>
      <c r="N74" s="32"/>
    </row>
    <row r="75" spans="1:14" ht="26" customHeight="1" x14ac:dyDescent="0.2">
      <c r="A75" s="70">
        <v>14</v>
      </c>
      <c r="B75" s="121"/>
      <c r="C75" s="122"/>
      <c r="D75" s="122"/>
      <c r="E75" s="122"/>
      <c r="F75" s="122"/>
      <c r="G75" s="123"/>
      <c r="H75" s="103"/>
      <c r="I75" s="110"/>
      <c r="J75" s="110"/>
      <c r="K75" s="99"/>
      <c r="L75" s="103"/>
      <c r="M75" s="102" t="b">
        <f t="shared" si="3"/>
        <v>0</v>
      </c>
      <c r="N75" s="32"/>
    </row>
    <row r="76" spans="1:14" ht="26" customHeight="1" x14ac:dyDescent="0.2">
      <c r="A76" s="70">
        <v>15</v>
      </c>
      <c r="B76" s="121"/>
      <c r="C76" s="122"/>
      <c r="D76" s="122"/>
      <c r="E76" s="122"/>
      <c r="F76" s="122"/>
      <c r="G76" s="123"/>
      <c r="H76" s="103"/>
      <c r="I76" s="110"/>
      <c r="J76" s="110"/>
      <c r="K76" s="99"/>
      <c r="L76" s="103"/>
      <c r="M76" s="102" t="b">
        <f t="shared" si="3"/>
        <v>0</v>
      </c>
      <c r="N76" s="32"/>
    </row>
    <row r="77" spans="1:14" ht="16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4"/>
      <c r="L77" s="1"/>
      <c r="M77" s="54">
        <f>SUM(M62:M76)</f>
        <v>0</v>
      </c>
      <c r="N77" s="33"/>
    </row>
    <row r="78" spans="1:14" ht="6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4"/>
      <c r="L78" s="12"/>
      <c r="M78" s="4"/>
    </row>
    <row r="79" spans="1:14" ht="18" thickBot="1" x14ac:dyDescent="0.25">
      <c r="A79" s="26" t="s">
        <v>61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0">
        <v>500</v>
      </c>
    </row>
    <row r="80" spans="1:14" s="25" customFormat="1" ht="22" thickTop="1" thickBot="1" x14ac:dyDescent="0.25">
      <c r="A80" s="74" t="s">
        <v>28</v>
      </c>
      <c r="B80" s="34"/>
      <c r="C80" s="34"/>
      <c r="D80" s="34"/>
      <c r="E80" s="34"/>
      <c r="F80" s="34"/>
      <c r="G80" s="34"/>
      <c r="H80" s="34"/>
      <c r="I80" s="35" t="s">
        <v>15</v>
      </c>
      <c r="J80" s="83">
        <f>IF(SUM(M99)&gt;=M79,M79,SUM(M99))</f>
        <v>0</v>
      </c>
      <c r="K80" s="152" t="s">
        <v>53</v>
      </c>
      <c r="L80" s="152"/>
      <c r="M80" s="84">
        <f>IF((SUM(M99)&gt;=M79),((SUM(M99)-M79)),0)</f>
        <v>0</v>
      </c>
    </row>
    <row r="81" spans="1:13" ht="3" customHeight="1" thickTop="1" x14ac:dyDescent="0.2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6" customHeight="1" x14ac:dyDescent="0.2">
      <c r="A82" s="63" t="s">
        <v>0</v>
      </c>
      <c r="B82" s="143" t="s">
        <v>26</v>
      </c>
      <c r="C82" s="144"/>
      <c r="D82" s="144"/>
      <c r="E82" s="144"/>
      <c r="F82" s="144"/>
      <c r="G82" s="145"/>
      <c r="H82" s="63" t="s">
        <v>4</v>
      </c>
      <c r="I82" s="153" t="s">
        <v>16</v>
      </c>
      <c r="J82" s="153"/>
      <c r="K82" s="153" t="s">
        <v>27</v>
      </c>
      <c r="L82" s="153"/>
      <c r="M82" s="63" t="s">
        <v>3</v>
      </c>
    </row>
    <row r="83" spans="1:13" ht="13" customHeight="1" x14ac:dyDescent="0.2">
      <c r="A83" s="66" t="s">
        <v>6</v>
      </c>
      <c r="B83" s="124" t="s">
        <v>12</v>
      </c>
      <c r="C83" s="125"/>
      <c r="D83" s="125"/>
      <c r="E83" s="125"/>
      <c r="F83" s="125"/>
      <c r="G83" s="126"/>
      <c r="H83" s="106">
        <v>2017</v>
      </c>
      <c r="I83" s="168" t="s">
        <v>32</v>
      </c>
      <c r="J83" s="168"/>
      <c r="K83" s="130" t="s">
        <v>12</v>
      </c>
      <c r="L83" s="130"/>
      <c r="M83" s="105" t="str">
        <f>IF(COUNTA(B83:L83)=0,"0","50")</f>
        <v>50</v>
      </c>
    </row>
    <row r="84" spans="1:13" ht="26" customHeight="1" x14ac:dyDescent="0.2">
      <c r="A84" s="67">
        <v>1</v>
      </c>
      <c r="B84" s="121"/>
      <c r="C84" s="122"/>
      <c r="D84" s="122"/>
      <c r="E84" s="122"/>
      <c r="F84" s="122"/>
      <c r="G84" s="123"/>
      <c r="H84" s="99"/>
      <c r="I84" s="110"/>
      <c r="J84" s="110"/>
      <c r="K84" s="110"/>
      <c r="L84" s="110"/>
      <c r="M84" s="101" t="str">
        <f t="shared" ref="M84:M98" si="4">IF(COUNTA(B84:L84)=0,"0","50")</f>
        <v>0</v>
      </c>
    </row>
    <row r="85" spans="1:13" ht="26" customHeight="1" x14ac:dyDescent="0.2">
      <c r="A85" s="67">
        <v>2</v>
      </c>
      <c r="B85" s="121"/>
      <c r="C85" s="122"/>
      <c r="D85" s="122"/>
      <c r="E85" s="122"/>
      <c r="F85" s="122"/>
      <c r="G85" s="123"/>
      <c r="H85" s="99"/>
      <c r="I85" s="110"/>
      <c r="J85" s="110"/>
      <c r="K85" s="110"/>
      <c r="L85" s="110"/>
      <c r="M85" s="101" t="str">
        <f t="shared" si="4"/>
        <v>0</v>
      </c>
    </row>
    <row r="86" spans="1:13" ht="26" customHeight="1" x14ac:dyDescent="0.2">
      <c r="A86" s="67">
        <v>3</v>
      </c>
      <c r="B86" s="121"/>
      <c r="C86" s="122"/>
      <c r="D86" s="122"/>
      <c r="E86" s="122"/>
      <c r="F86" s="122"/>
      <c r="G86" s="123"/>
      <c r="H86" s="99"/>
      <c r="I86" s="110"/>
      <c r="J86" s="110"/>
      <c r="K86" s="110"/>
      <c r="L86" s="110"/>
      <c r="M86" s="101" t="str">
        <f t="shared" si="4"/>
        <v>0</v>
      </c>
    </row>
    <row r="87" spans="1:13" ht="26" customHeight="1" x14ac:dyDescent="0.2">
      <c r="A87" s="67">
        <v>4</v>
      </c>
      <c r="B87" s="121"/>
      <c r="C87" s="122"/>
      <c r="D87" s="122"/>
      <c r="E87" s="122"/>
      <c r="F87" s="122"/>
      <c r="G87" s="123"/>
      <c r="H87" s="99"/>
      <c r="I87" s="110"/>
      <c r="J87" s="110"/>
      <c r="K87" s="110"/>
      <c r="L87" s="110"/>
      <c r="M87" s="101" t="str">
        <f t="shared" si="4"/>
        <v>0</v>
      </c>
    </row>
    <row r="88" spans="1:13" ht="26" customHeight="1" x14ac:dyDescent="0.2">
      <c r="A88" s="67">
        <v>5</v>
      </c>
      <c r="B88" s="121"/>
      <c r="C88" s="122"/>
      <c r="D88" s="122"/>
      <c r="E88" s="122"/>
      <c r="F88" s="122"/>
      <c r="G88" s="123"/>
      <c r="H88" s="99"/>
      <c r="I88" s="110"/>
      <c r="J88" s="110"/>
      <c r="K88" s="110"/>
      <c r="L88" s="110"/>
      <c r="M88" s="101" t="str">
        <f t="shared" si="4"/>
        <v>0</v>
      </c>
    </row>
    <row r="89" spans="1:13" ht="26" customHeight="1" x14ac:dyDescent="0.2">
      <c r="A89" s="67">
        <v>6</v>
      </c>
      <c r="B89" s="121"/>
      <c r="C89" s="122"/>
      <c r="D89" s="122"/>
      <c r="E89" s="122"/>
      <c r="F89" s="122"/>
      <c r="G89" s="123"/>
      <c r="H89" s="99"/>
      <c r="I89" s="110"/>
      <c r="J89" s="110"/>
      <c r="K89" s="110"/>
      <c r="L89" s="110"/>
      <c r="M89" s="101" t="str">
        <f t="shared" si="4"/>
        <v>0</v>
      </c>
    </row>
    <row r="90" spans="1:13" ht="26" customHeight="1" x14ac:dyDescent="0.2">
      <c r="A90" s="67">
        <v>7</v>
      </c>
      <c r="B90" s="121"/>
      <c r="C90" s="122"/>
      <c r="D90" s="122"/>
      <c r="E90" s="122"/>
      <c r="F90" s="122"/>
      <c r="G90" s="123"/>
      <c r="H90" s="99"/>
      <c r="I90" s="110"/>
      <c r="J90" s="110"/>
      <c r="K90" s="110"/>
      <c r="L90" s="110"/>
      <c r="M90" s="101" t="str">
        <f t="shared" si="4"/>
        <v>0</v>
      </c>
    </row>
    <row r="91" spans="1:13" ht="26" customHeight="1" x14ac:dyDescent="0.2">
      <c r="A91" s="67">
        <v>8</v>
      </c>
      <c r="B91" s="121"/>
      <c r="C91" s="122"/>
      <c r="D91" s="122"/>
      <c r="E91" s="122"/>
      <c r="F91" s="122"/>
      <c r="G91" s="123"/>
      <c r="H91" s="99"/>
      <c r="I91" s="110"/>
      <c r="J91" s="110"/>
      <c r="K91" s="110"/>
      <c r="L91" s="110"/>
      <c r="M91" s="101" t="str">
        <f t="shared" si="4"/>
        <v>0</v>
      </c>
    </row>
    <row r="92" spans="1:13" ht="26" customHeight="1" x14ac:dyDescent="0.2">
      <c r="A92" s="67">
        <v>9</v>
      </c>
      <c r="B92" s="121"/>
      <c r="C92" s="122"/>
      <c r="D92" s="122"/>
      <c r="E92" s="122"/>
      <c r="F92" s="122"/>
      <c r="G92" s="123"/>
      <c r="H92" s="99"/>
      <c r="I92" s="110"/>
      <c r="J92" s="110"/>
      <c r="K92" s="110"/>
      <c r="L92" s="110"/>
      <c r="M92" s="101" t="str">
        <f t="shared" si="4"/>
        <v>0</v>
      </c>
    </row>
    <row r="93" spans="1:13" ht="26" customHeight="1" x14ac:dyDescent="0.2">
      <c r="A93" s="67">
        <v>10</v>
      </c>
      <c r="B93" s="121"/>
      <c r="C93" s="122"/>
      <c r="D93" s="122"/>
      <c r="E93" s="122"/>
      <c r="F93" s="122"/>
      <c r="G93" s="123"/>
      <c r="H93" s="99"/>
      <c r="I93" s="110"/>
      <c r="J93" s="110"/>
      <c r="K93" s="110"/>
      <c r="L93" s="110"/>
      <c r="M93" s="101" t="str">
        <f t="shared" si="4"/>
        <v>0</v>
      </c>
    </row>
    <row r="94" spans="1:13" ht="26" customHeight="1" x14ac:dyDescent="0.2">
      <c r="A94" s="67">
        <v>11</v>
      </c>
      <c r="B94" s="121"/>
      <c r="C94" s="122"/>
      <c r="D94" s="122"/>
      <c r="E94" s="122"/>
      <c r="F94" s="122"/>
      <c r="G94" s="123"/>
      <c r="H94" s="99"/>
      <c r="I94" s="110"/>
      <c r="J94" s="110"/>
      <c r="K94" s="110"/>
      <c r="L94" s="110"/>
      <c r="M94" s="101" t="str">
        <f t="shared" si="4"/>
        <v>0</v>
      </c>
    </row>
    <row r="95" spans="1:13" ht="26" customHeight="1" x14ac:dyDescent="0.2">
      <c r="A95" s="67">
        <v>12</v>
      </c>
      <c r="B95" s="121"/>
      <c r="C95" s="122"/>
      <c r="D95" s="122"/>
      <c r="E95" s="122"/>
      <c r="F95" s="122"/>
      <c r="G95" s="123"/>
      <c r="H95" s="99"/>
      <c r="I95" s="110"/>
      <c r="J95" s="110"/>
      <c r="K95" s="110"/>
      <c r="L95" s="110"/>
      <c r="M95" s="101" t="str">
        <f t="shared" si="4"/>
        <v>0</v>
      </c>
    </row>
    <row r="96" spans="1:13" ht="26" customHeight="1" x14ac:dyDescent="0.2">
      <c r="A96" s="67">
        <v>13</v>
      </c>
      <c r="B96" s="121"/>
      <c r="C96" s="122"/>
      <c r="D96" s="122"/>
      <c r="E96" s="122"/>
      <c r="F96" s="122"/>
      <c r="G96" s="123"/>
      <c r="H96" s="99"/>
      <c r="I96" s="110"/>
      <c r="J96" s="110"/>
      <c r="K96" s="110"/>
      <c r="L96" s="110"/>
      <c r="M96" s="101" t="str">
        <f t="shared" si="4"/>
        <v>0</v>
      </c>
    </row>
    <row r="97" spans="1:13" ht="26" customHeight="1" x14ac:dyDescent="0.2">
      <c r="A97" s="67">
        <v>14</v>
      </c>
      <c r="B97" s="121"/>
      <c r="C97" s="122"/>
      <c r="D97" s="122"/>
      <c r="E97" s="122"/>
      <c r="F97" s="122"/>
      <c r="G97" s="123"/>
      <c r="H97" s="99"/>
      <c r="I97" s="110"/>
      <c r="J97" s="110"/>
      <c r="K97" s="110"/>
      <c r="L97" s="110"/>
      <c r="M97" s="101" t="str">
        <f t="shared" si="4"/>
        <v>0</v>
      </c>
    </row>
    <row r="98" spans="1:13" ht="26" customHeight="1" x14ac:dyDescent="0.2">
      <c r="A98" s="67">
        <v>15</v>
      </c>
      <c r="B98" s="121"/>
      <c r="C98" s="122"/>
      <c r="D98" s="122"/>
      <c r="E98" s="122"/>
      <c r="F98" s="122"/>
      <c r="G98" s="123"/>
      <c r="H98" s="99"/>
      <c r="I98" s="110"/>
      <c r="J98" s="110"/>
      <c r="K98" s="110"/>
      <c r="L98" s="110"/>
      <c r="M98" s="101" t="str">
        <f t="shared" si="4"/>
        <v>0</v>
      </c>
    </row>
    <row r="99" spans="1:13" s="57" customFormat="1" ht="6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2"/>
      <c r="L99" s="53" t="s">
        <v>18</v>
      </c>
      <c r="M99" s="56">
        <f>M84+M85+M86+M87+M88+M89+M90+M91+M92+M93+M94+M95+M96+M97+M98</f>
        <v>0</v>
      </c>
    </row>
    <row r="100" spans="1:13" s="25" customFormat="1" ht="18" thickBot="1" x14ac:dyDescent="0.25">
      <c r="A100" s="26" t="s">
        <v>62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40">
        <v>150</v>
      </c>
    </row>
    <row r="101" spans="1:13" s="25" customFormat="1" ht="22" thickTop="1" thickBot="1" x14ac:dyDescent="0.25">
      <c r="A101" s="74" t="s">
        <v>29</v>
      </c>
      <c r="B101" s="34"/>
      <c r="C101" s="34"/>
      <c r="D101" s="34"/>
      <c r="E101" s="34"/>
      <c r="F101" s="34"/>
      <c r="G101" s="34"/>
      <c r="H101" s="34"/>
      <c r="I101" s="35" t="s">
        <v>15</v>
      </c>
      <c r="J101" s="83">
        <f>IF(SUM(M120)&gt;=M100,M100,SUM(M120))</f>
        <v>0</v>
      </c>
      <c r="K101" s="152" t="s">
        <v>53</v>
      </c>
      <c r="L101" s="152"/>
      <c r="M101" s="84">
        <f>IF((SUM(M120)&gt;=M100),((SUM(M120)-M100)),0)</f>
        <v>0</v>
      </c>
    </row>
    <row r="102" spans="1:13" s="25" customFormat="1" ht="3" customHeight="1" thickTop="1" x14ac:dyDescent="0.2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s="25" customFormat="1" x14ac:dyDescent="0.2">
      <c r="A103" s="63" t="s">
        <v>0</v>
      </c>
      <c r="B103" s="143" t="s">
        <v>31</v>
      </c>
      <c r="C103" s="144"/>
      <c r="D103" s="145"/>
      <c r="E103" s="143" t="s">
        <v>26</v>
      </c>
      <c r="F103" s="144"/>
      <c r="G103" s="145"/>
      <c r="H103" s="63" t="s">
        <v>4</v>
      </c>
      <c r="I103" s="153" t="s">
        <v>16</v>
      </c>
      <c r="J103" s="153"/>
      <c r="K103" s="153" t="s">
        <v>27</v>
      </c>
      <c r="L103" s="153"/>
      <c r="M103" s="63" t="s">
        <v>3</v>
      </c>
    </row>
    <row r="104" spans="1:13" s="25" customFormat="1" ht="13" customHeight="1" x14ac:dyDescent="0.2">
      <c r="A104" s="66" t="s">
        <v>6</v>
      </c>
      <c r="B104" s="124" t="s">
        <v>12</v>
      </c>
      <c r="C104" s="125"/>
      <c r="D104" s="126"/>
      <c r="E104" s="124" t="s">
        <v>12</v>
      </c>
      <c r="F104" s="125"/>
      <c r="G104" s="126"/>
      <c r="H104" s="106">
        <v>2017</v>
      </c>
      <c r="I104" s="168" t="s">
        <v>32</v>
      </c>
      <c r="J104" s="168"/>
      <c r="K104" s="130" t="s">
        <v>12</v>
      </c>
      <c r="L104" s="130"/>
      <c r="M104" s="105" t="str">
        <f>IF(COUNTA(B104:L104)=0,"0","15")</f>
        <v>15</v>
      </c>
    </row>
    <row r="105" spans="1:13" s="25" customFormat="1" ht="26" customHeight="1" x14ac:dyDescent="0.2">
      <c r="A105" s="67">
        <v>1</v>
      </c>
      <c r="B105" s="121"/>
      <c r="C105" s="122"/>
      <c r="D105" s="123"/>
      <c r="E105" s="121"/>
      <c r="F105" s="122"/>
      <c r="G105" s="123"/>
      <c r="H105" s="99"/>
      <c r="I105" s="110"/>
      <c r="J105" s="110"/>
      <c r="K105" s="110"/>
      <c r="L105" s="110"/>
      <c r="M105" s="101" t="str">
        <f t="shared" ref="M105:M119" si="5">IF(COUNTA(B105:L105)=0,"0","15")</f>
        <v>0</v>
      </c>
    </row>
    <row r="106" spans="1:13" s="25" customFormat="1" ht="26" customHeight="1" x14ac:dyDescent="0.2">
      <c r="A106" s="67">
        <v>2</v>
      </c>
      <c r="B106" s="121"/>
      <c r="C106" s="122"/>
      <c r="D106" s="123"/>
      <c r="E106" s="121"/>
      <c r="F106" s="122"/>
      <c r="G106" s="123"/>
      <c r="H106" s="99"/>
      <c r="I106" s="110"/>
      <c r="J106" s="110"/>
      <c r="K106" s="110"/>
      <c r="L106" s="110"/>
      <c r="M106" s="101" t="str">
        <f t="shared" si="5"/>
        <v>0</v>
      </c>
    </row>
    <row r="107" spans="1:13" s="25" customFormat="1" ht="26" customHeight="1" x14ac:dyDescent="0.2">
      <c r="A107" s="67">
        <v>3</v>
      </c>
      <c r="B107" s="121"/>
      <c r="C107" s="122"/>
      <c r="D107" s="123"/>
      <c r="E107" s="121"/>
      <c r="F107" s="122"/>
      <c r="G107" s="123"/>
      <c r="H107" s="99"/>
      <c r="I107" s="110"/>
      <c r="J107" s="110"/>
      <c r="K107" s="110"/>
      <c r="L107" s="110"/>
      <c r="M107" s="101" t="str">
        <f t="shared" si="5"/>
        <v>0</v>
      </c>
    </row>
    <row r="108" spans="1:13" s="25" customFormat="1" ht="26" customHeight="1" x14ac:dyDescent="0.2">
      <c r="A108" s="67">
        <v>4</v>
      </c>
      <c r="B108" s="121"/>
      <c r="C108" s="122"/>
      <c r="D108" s="123"/>
      <c r="E108" s="121"/>
      <c r="F108" s="122"/>
      <c r="G108" s="123"/>
      <c r="H108" s="99"/>
      <c r="I108" s="110"/>
      <c r="J108" s="110"/>
      <c r="K108" s="110"/>
      <c r="L108" s="110"/>
      <c r="M108" s="101" t="str">
        <f t="shared" si="5"/>
        <v>0</v>
      </c>
    </row>
    <row r="109" spans="1:13" s="25" customFormat="1" ht="26" customHeight="1" x14ac:dyDescent="0.2">
      <c r="A109" s="67">
        <v>5</v>
      </c>
      <c r="B109" s="121"/>
      <c r="C109" s="122"/>
      <c r="D109" s="123"/>
      <c r="E109" s="121"/>
      <c r="F109" s="122"/>
      <c r="G109" s="123"/>
      <c r="H109" s="99"/>
      <c r="I109" s="110"/>
      <c r="J109" s="110"/>
      <c r="K109" s="110"/>
      <c r="L109" s="110"/>
      <c r="M109" s="101" t="str">
        <f t="shared" si="5"/>
        <v>0</v>
      </c>
    </row>
    <row r="110" spans="1:13" s="25" customFormat="1" ht="26" customHeight="1" x14ac:dyDescent="0.2">
      <c r="A110" s="67">
        <v>6</v>
      </c>
      <c r="B110" s="121"/>
      <c r="C110" s="122"/>
      <c r="D110" s="123"/>
      <c r="E110" s="121"/>
      <c r="F110" s="122"/>
      <c r="G110" s="123"/>
      <c r="H110" s="99"/>
      <c r="I110" s="110"/>
      <c r="J110" s="110"/>
      <c r="K110" s="110"/>
      <c r="L110" s="110"/>
      <c r="M110" s="101" t="str">
        <f t="shared" si="5"/>
        <v>0</v>
      </c>
    </row>
    <row r="111" spans="1:13" s="25" customFormat="1" ht="26" customHeight="1" x14ac:dyDescent="0.2">
      <c r="A111" s="67">
        <v>7</v>
      </c>
      <c r="B111" s="121"/>
      <c r="C111" s="122"/>
      <c r="D111" s="123"/>
      <c r="E111" s="121"/>
      <c r="F111" s="122"/>
      <c r="G111" s="123"/>
      <c r="H111" s="99"/>
      <c r="I111" s="110"/>
      <c r="J111" s="110"/>
      <c r="K111" s="110"/>
      <c r="L111" s="110"/>
      <c r="M111" s="101" t="str">
        <f t="shared" si="5"/>
        <v>0</v>
      </c>
    </row>
    <row r="112" spans="1:13" s="25" customFormat="1" ht="26" customHeight="1" x14ac:dyDescent="0.2">
      <c r="A112" s="67">
        <v>8</v>
      </c>
      <c r="B112" s="121"/>
      <c r="C112" s="122"/>
      <c r="D112" s="123"/>
      <c r="E112" s="121"/>
      <c r="F112" s="122"/>
      <c r="G112" s="123"/>
      <c r="H112" s="99"/>
      <c r="I112" s="110"/>
      <c r="J112" s="110"/>
      <c r="K112" s="110"/>
      <c r="L112" s="110"/>
      <c r="M112" s="101" t="str">
        <f t="shared" si="5"/>
        <v>0</v>
      </c>
    </row>
    <row r="113" spans="1:13" s="25" customFormat="1" ht="26" customHeight="1" x14ac:dyDescent="0.2">
      <c r="A113" s="67">
        <v>9</v>
      </c>
      <c r="B113" s="121"/>
      <c r="C113" s="122"/>
      <c r="D113" s="123"/>
      <c r="E113" s="121"/>
      <c r="F113" s="122"/>
      <c r="G113" s="123"/>
      <c r="H113" s="99"/>
      <c r="I113" s="110"/>
      <c r="J113" s="110"/>
      <c r="K113" s="110"/>
      <c r="L113" s="110"/>
      <c r="M113" s="101" t="str">
        <f t="shared" si="5"/>
        <v>0</v>
      </c>
    </row>
    <row r="114" spans="1:13" s="25" customFormat="1" ht="26" customHeight="1" x14ac:dyDescent="0.2">
      <c r="A114" s="67">
        <v>10</v>
      </c>
      <c r="B114" s="121"/>
      <c r="C114" s="122"/>
      <c r="D114" s="123"/>
      <c r="E114" s="121"/>
      <c r="F114" s="122"/>
      <c r="G114" s="123"/>
      <c r="H114" s="99"/>
      <c r="I114" s="110"/>
      <c r="J114" s="110"/>
      <c r="K114" s="110"/>
      <c r="L114" s="110"/>
      <c r="M114" s="101" t="str">
        <f t="shared" si="5"/>
        <v>0</v>
      </c>
    </row>
    <row r="115" spans="1:13" s="25" customFormat="1" ht="26" customHeight="1" x14ac:dyDescent="0.2">
      <c r="A115" s="67">
        <v>11</v>
      </c>
      <c r="B115" s="121"/>
      <c r="C115" s="122"/>
      <c r="D115" s="123"/>
      <c r="E115" s="121"/>
      <c r="F115" s="122"/>
      <c r="G115" s="123"/>
      <c r="H115" s="99"/>
      <c r="I115" s="110"/>
      <c r="J115" s="110"/>
      <c r="K115" s="110"/>
      <c r="L115" s="110"/>
      <c r="M115" s="101" t="str">
        <f t="shared" si="5"/>
        <v>0</v>
      </c>
    </row>
    <row r="116" spans="1:13" s="25" customFormat="1" ht="26" customHeight="1" x14ac:dyDescent="0.2">
      <c r="A116" s="67">
        <v>12</v>
      </c>
      <c r="B116" s="121"/>
      <c r="C116" s="122"/>
      <c r="D116" s="123"/>
      <c r="E116" s="121"/>
      <c r="F116" s="122"/>
      <c r="G116" s="123"/>
      <c r="H116" s="99"/>
      <c r="I116" s="110"/>
      <c r="J116" s="110"/>
      <c r="K116" s="110"/>
      <c r="L116" s="110"/>
      <c r="M116" s="101" t="str">
        <f t="shared" si="5"/>
        <v>0</v>
      </c>
    </row>
    <row r="117" spans="1:13" s="25" customFormat="1" ht="26" customHeight="1" x14ac:dyDescent="0.2">
      <c r="A117" s="67">
        <v>13</v>
      </c>
      <c r="B117" s="121"/>
      <c r="C117" s="122"/>
      <c r="D117" s="123"/>
      <c r="E117" s="121"/>
      <c r="F117" s="122"/>
      <c r="G117" s="123"/>
      <c r="H117" s="99"/>
      <c r="I117" s="110"/>
      <c r="J117" s="110"/>
      <c r="K117" s="110"/>
      <c r="L117" s="110"/>
      <c r="M117" s="101" t="str">
        <f t="shared" si="5"/>
        <v>0</v>
      </c>
    </row>
    <row r="118" spans="1:13" s="25" customFormat="1" ht="26" customHeight="1" x14ac:dyDescent="0.2">
      <c r="A118" s="67">
        <v>14</v>
      </c>
      <c r="B118" s="121"/>
      <c r="C118" s="122"/>
      <c r="D118" s="123"/>
      <c r="E118" s="121"/>
      <c r="F118" s="122"/>
      <c r="G118" s="123"/>
      <c r="H118" s="99"/>
      <c r="I118" s="110"/>
      <c r="J118" s="110"/>
      <c r="K118" s="110"/>
      <c r="L118" s="110"/>
      <c r="M118" s="101" t="str">
        <f t="shared" si="5"/>
        <v>0</v>
      </c>
    </row>
    <row r="119" spans="1:13" s="25" customFormat="1" ht="26" customHeight="1" x14ac:dyDescent="0.2">
      <c r="A119" s="67">
        <v>15</v>
      </c>
      <c r="B119" s="121"/>
      <c r="C119" s="122"/>
      <c r="D119" s="123"/>
      <c r="E119" s="121"/>
      <c r="F119" s="122"/>
      <c r="G119" s="123"/>
      <c r="H119" s="99"/>
      <c r="I119" s="110"/>
      <c r="J119" s="110"/>
      <c r="K119" s="110"/>
      <c r="L119" s="110"/>
      <c r="M119" s="101" t="str">
        <f t="shared" si="5"/>
        <v>0</v>
      </c>
    </row>
    <row r="120" spans="1:13" s="25" customFormat="1" ht="6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2"/>
      <c r="L120" s="53" t="s">
        <v>18</v>
      </c>
      <c r="M120" s="56">
        <f>M105+M106+M107+M108+M109+M110+M111+M112+M113+M114+M115+M116+M117+M118+M119</f>
        <v>0</v>
      </c>
    </row>
    <row r="121" spans="1:13" s="25" customFormat="1" ht="18" thickBot="1" x14ac:dyDescent="0.25">
      <c r="A121" s="26" t="s">
        <v>63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40">
        <v>250</v>
      </c>
    </row>
    <row r="122" spans="1:13" s="25" customFormat="1" ht="22" thickTop="1" thickBot="1" x14ac:dyDescent="0.25">
      <c r="A122" s="74" t="s">
        <v>38</v>
      </c>
      <c r="B122" s="34"/>
      <c r="C122" s="34"/>
      <c r="D122" s="34"/>
      <c r="E122" s="34"/>
      <c r="F122" s="34"/>
      <c r="G122" s="34"/>
      <c r="H122" s="34"/>
      <c r="I122" s="35" t="s">
        <v>15</v>
      </c>
      <c r="J122" s="83">
        <f>IF(SUM(M141)&gt;=M121,M121,SUM(M141))</f>
        <v>0</v>
      </c>
      <c r="K122" s="152" t="s">
        <v>53</v>
      </c>
      <c r="L122" s="152"/>
      <c r="M122" s="84">
        <f>IF((SUM(M141)&gt;=M121),((SUM(M141)-M121)),0)</f>
        <v>0</v>
      </c>
    </row>
    <row r="123" spans="1:13" s="25" customFormat="1" ht="3" customHeight="1" thickTop="1" x14ac:dyDescent="0.2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1:13" s="25" customFormat="1" x14ac:dyDescent="0.2">
      <c r="A124" s="63" t="s">
        <v>0</v>
      </c>
      <c r="B124" s="143" t="s">
        <v>33</v>
      </c>
      <c r="C124" s="144"/>
      <c r="D124" s="144"/>
      <c r="E124" s="145"/>
      <c r="F124" s="143" t="s">
        <v>37</v>
      </c>
      <c r="G124" s="144"/>
      <c r="H124" s="144"/>
      <c r="I124" s="145"/>
      <c r="J124" s="65" t="s">
        <v>4</v>
      </c>
      <c r="K124" s="153" t="s">
        <v>35</v>
      </c>
      <c r="L124" s="153"/>
      <c r="M124" s="63" t="s">
        <v>3</v>
      </c>
    </row>
    <row r="125" spans="1:13" s="25" customFormat="1" ht="13" customHeight="1" x14ac:dyDescent="0.2">
      <c r="A125" s="66" t="s">
        <v>6</v>
      </c>
      <c r="B125" s="124" t="s">
        <v>12</v>
      </c>
      <c r="C125" s="125"/>
      <c r="D125" s="125"/>
      <c r="E125" s="126"/>
      <c r="F125" s="124" t="s">
        <v>12</v>
      </c>
      <c r="G125" s="125"/>
      <c r="H125" s="125"/>
      <c r="I125" s="126"/>
      <c r="J125" s="104">
        <v>2017</v>
      </c>
      <c r="K125" s="130" t="s">
        <v>36</v>
      </c>
      <c r="L125" s="130"/>
      <c r="M125" s="105">
        <f>IF(K125="Internacional",25,IF(K125="Nacional",15,IF(K125="Regional/Local",10)))</f>
        <v>25</v>
      </c>
    </row>
    <row r="126" spans="1:13" s="25" customFormat="1" ht="26" customHeight="1" x14ac:dyDescent="0.2">
      <c r="A126" s="67">
        <v>1</v>
      </c>
      <c r="B126" s="112"/>
      <c r="C126" s="113"/>
      <c r="D126" s="113"/>
      <c r="E126" s="114"/>
      <c r="F126" s="112"/>
      <c r="G126" s="113"/>
      <c r="H126" s="113"/>
      <c r="I126" s="114"/>
      <c r="J126" s="98"/>
      <c r="K126" s="166"/>
      <c r="L126" s="166"/>
      <c r="M126" s="101" t="b">
        <f t="shared" ref="M126:M140" si="6">IF(K126="Internacional",25,IF(K126="Nacional",15,IF(K126="Regional/Local",10)))</f>
        <v>0</v>
      </c>
    </row>
    <row r="127" spans="1:13" s="25" customFormat="1" ht="26" customHeight="1" x14ac:dyDescent="0.2">
      <c r="A127" s="67">
        <v>2</v>
      </c>
      <c r="B127" s="112"/>
      <c r="C127" s="113"/>
      <c r="D127" s="113"/>
      <c r="E127" s="114"/>
      <c r="F127" s="112"/>
      <c r="G127" s="113"/>
      <c r="H127" s="113"/>
      <c r="I127" s="114"/>
      <c r="J127" s="98"/>
      <c r="K127" s="166"/>
      <c r="L127" s="166"/>
      <c r="M127" s="101" t="b">
        <f t="shared" si="6"/>
        <v>0</v>
      </c>
    </row>
    <row r="128" spans="1:13" s="25" customFormat="1" ht="26" customHeight="1" x14ac:dyDescent="0.2">
      <c r="A128" s="67">
        <v>3</v>
      </c>
      <c r="B128" s="112"/>
      <c r="C128" s="113"/>
      <c r="D128" s="113"/>
      <c r="E128" s="114"/>
      <c r="F128" s="112"/>
      <c r="G128" s="113"/>
      <c r="H128" s="113"/>
      <c r="I128" s="114"/>
      <c r="J128" s="98"/>
      <c r="K128" s="166"/>
      <c r="L128" s="166"/>
      <c r="M128" s="101" t="b">
        <f t="shared" si="6"/>
        <v>0</v>
      </c>
    </row>
    <row r="129" spans="1:13" s="25" customFormat="1" ht="26" customHeight="1" x14ac:dyDescent="0.2">
      <c r="A129" s="67">
        <v>4</v>
      </c>
      <c r="B129" s="112"/>
      <c r="C129" s="113"/>
      <c r="D129" s="113"/>
      <c r="E129" s="114"/>
      <c r="F129" s="112"/>
      <c r="G129" s="113"/>
      <c r="H129" s="113"/>
      <c r="I129" s="114"/>
      <c r="J129" s="98"/>
      <c r="K129" s="166"/>
      <c r="L129" s="166"/>
      <c r="M129" s="101" t="b">
        <f t="shared" si="6"/>
        <v>0</v>
      </c>
    </row>
    <row r="130" spans="1:13" s="25" customFormat="1" ht="26" customHeight="1" x14ac:dyDescent="0.2">
      <c r="A130" s="67">
        <v>5</v>
      </c>
      <c r="B130" s="112"/>
      <c r="C130" s="113"/>
      <c r="D130" s="113"/>
      <c r="E130" s="114"/>
      <c r="F130" s="112"/>
      <c r="G130" s="113"/>
      <c r="H130" s="113"/>
      <c r="I130" s="114"/>
      <c r="J130" s="98"/>
      <c r="K130" s="166"/>
      <c r="L130" s="166"/>
      <c r="M130" s="101" t="b">
        <f t="shared" si="6"/>
        <v>0</v>
      </c>
    </row>
    <row r="131" spans="1:13" s="25" customFormat="1" ht="26" customHeight="1" x14ac:dyDescent="0.2">
      <c r="A131" s="67">
        <v>6</v>
      </c>
      <c r="B131" s="112"/>
      <c r="C131" s="113"/>
      <c r="D131" s="113"/>
      <c r="E131" s="114"/>
      <c r="F131" s="112"/>
      <c r="G131" s="113"/>
      <c r="H131" s="113"/>
      <c r="I131" s="114"/>
      <c r="J131" s="98"/>
      <c r="K131" s="166"/>
      <c r="L131" s="166"/>
      <c r="M131" s="101" t="b">
        <f t="shared" si="6"/>
        <v>0</v>
      </c>
    </row>
    <row r="132" spans="1:13" s="25" customFormat="1" ht="26" customHeight="1" x14ac:dyDescent="0.2">
      <c r="A132" s="67">
        <v>7</v>
      </c>
      <c r="B132" s="112"/>
      <c r="C132" s="113"/>
      <c r="D132" s="113"/>
      <c r="E132" s="114"/>
      <c r="F132" s="112"/>
      <c r="G132" s="113"/>
      <c r="H132" s="113"/>
      <c r="I132" s="114"/>
      <c r="J132" s="98"/>
      <c r="K132" s="166"/>
      <c r="L132" s="166"/>
      <c r="M132" s="101" t="b">
        <f t="shared" si="6"/>
        <v>0</v>
      </c>
    </row>
    <row r="133" spans="1:13" s="25" customFormat="1" ht="26" customHeight="1" x14ac:dyDescent="0.2">
      <c r="A133" s="67">
        <v>8</v>
      </c>
      <c r="B133" s="112"/>
      <c r="C133" s="113"/>
      <c r="D133" s="113"/>
      <c r="E133" s="114"/>
      <c r="F133" s="112"/>
      <c r="G133" s="113"/>
      <c r="H133" s="113"/>
      <c r="I133" s="114"/>
      <c r="J133" s="98"/>
      <c r="K133" s="166"/>
      <c r="L133" s="166"/>
      <c r="M133" s="101" t="b">
        <f t="shared" si="6"/>
        <v>0</v>
      </c>
    </row>
    <row r="134" spans="1:13" s="25" customFormat="1" ht="26" customHeight="1" x14ac:dyDescent="0.2">
      <c r="A134" s="67">
        <v>9</v>
      </c>
      <c r="B134" s="112"/>
      <c r="C134" s="113"/>
      <c r="D134" s="113"/>
      <c r="E134" s="114"/>
      <c r="F134" s="112"/>
      <c r="G134" s="113"/>
      <c r="H134" s="113"/>
      <c r="I134" s="114"/>
      <c r="J134" s="98"/>
      <c r="K134" s="166"/>
      <c r="L134" s="166"/>
      <c r="M134" s="101" t="b">
        <f t="shared" si="6"/>
        <v>0</v>
      </c>
    </row>
    <row r="135" spans="1:13" s="25" customFormat="1" ht="26" customHeight="1" x14ac:dyDescent="0.2">
      <c r="A135" s="67">
        <v>10</v>
      </c>
      <c r="B135" s="112"/>
      <c r="C135" s="113"/>
      <c r="D135" s="113"/>
      <c r="E135" s="114"/>
      <c r="F135" s="112"/>
      <c r="G135" s="113"/>
      <c r="H135" s="113"/>
      <c r="I135" s="114"/>
      <c r="J135" s="98"/>
      <c r="K135" s="166"/>
      <c r="L135" s="166"/>
      <c r="M135" s="101" t="b">
        <f t="shared" si="6"/>
        <v>0</v>
      </c>
    </row>
    <row r="136" spans="1:13" s="25" customFormat="1" ht="26" customHeight="1" x14ac:dyDescent="0.2">
      <c r="A136" s="67">
        <v>11</v>
      </c>
      <c r="B136" s="112"/>
      <c r="C136" s="113"/>
      <c r="D136" s="113"/>
      <c r="E136" s="114"/>
      <c r="F136" s="112"/>
      <c r="G136" s="113"/>
      <c r="H136" s="113"/>
      <c r="I136" s="114"/>
      <c r="J136" s="98"/>
      <c r="K136" s="166"/>
      <c r="L136" s="166"/>
      <c r="M136" s="101" t="b">
        <f t="shared" si="6"/>
        <v>0</v>
      </c>
    </row>
    <row r="137" spans="1:13" s="25" customFormat="1" ht="26" customHeight="1" x14ac:dyDescent="0.2">
      <c r="A137" s="67">
        <v>12</v>
      </c>
      <c r="B137" s="112"/>
      <c r="C137" s="113"/>
      <c r="D137" s="113"/>
      <c r="E137" s="114"/>
      <c r="F137" s="112"/>
      <c r="G137" s="113"/>
      <c r="H137" s="113"/>
      <c r="I137" s="114"/>
      <c r="J137" s="98"/>
      <c r="K137" s="166"/>
      <c r="L137" s="166"/>
      <c r="M137" s="101" t="b">
        <f t="shared" si="6"/>
        <v>0</v>
      </c>
    </row>
    <row r="138" spans="1:13" s="25" customFormat="1" ht="26" customHeight="1" x14ac:dyDescent="0.2">
      <c r="A138" s="67">
        <v>13</v>
      </c>
      <c r="B138" s="112"/>
      <c r="C138" s="113"/>
      <c r="D138" s="113"/>
      <c r="E138" s="114"/>
      <c r="F138" s="112"/>
      <c r="G138" s="113"/>
      <c r="H138" s="113"/>
      <c r="I138" s="114"/>
      <c r="J138" s="98"/>
      <c r="K138" s="166"/>
      <c r="L138" s="166"/>
      <c r="M138" s="101" t="b">
        <f t="shared" si="6"/>
        <v>0</v>
      </c>
    </row>
    <row r="139" spans="1:13" s="25" customFormat="1" ht="26" customHeight="1" x14ac:dyDescent="0.2">
      <c r="A139" s="67">
        <v>14</v>
      </c>
      <c r="B139" s="112"/>
      <c r="C139" s="113"/>
      <c r="D139" s="113"/>
      <c r="E139" s="114"/>
      <c r="F139" s="112"/>
      <c r="G139" s="113"/>
      <c r="H139" s="113"/>
      <c r="I139" s="114"/>
      <c r="J139" s="98"/>
      <c r="K139" s="166"/>
      <c r="L139" s="166"/>
      <c r="M139" s="101" t="b">
        <f t="shared" si="6"/>
        <v>0</v>
      </c>
    </row>
    <row r="140" spans="1:13" s="25" customFormat="1" ht="26" customHeight="1" x14ac:dyDescent="0.2">
      <c r="A140" s="67">
        <v>15</v>
      </c>
      <c r="B140" s="112"/>
      <c r="C140" s="113"/>
      <c r="D140" s="113"/>
      <c r="E140" s="114"/>
      <c r="F140" s="112"/>
      <c r="G140" s="113"/>
      <c r="H140" s="113"/>
      <c r="I140" s="114"/>
      <c r="J140" s="98"/>
      <c r="K140" s="166"/>
      <c r="L140" s="166"/>
      <c r="M140" s="101" t="b">
        <f t="shared" si="6"/>
        <v>0</v>
      </c>
    </row>
    <row r="141" spans="1:13" s="25" customFormat="1" ht="6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2"/>
      <c r="L141" s="53" t="s">
        <v>18</v>
      </c>
      <c r="M141" s="56">
        <f>M126+M127+M128+M129+M130+M131+M132+M133+M134+M135+M136+M137+M138+M139+M140</f>
        <v>0</v>
      </c>
    </row>
    <row r="142" spans="1:13" s="25" customFormat="1" ht="18" thickBot="1" x14ac:dyDescent="0.25">
      <c r="A142" s="26" t="s">
        <v>64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40">
        <v>100</v>
      </c>
    </row>
    <row r="143" spans="1:13" s="25" customFormat="1" ht="22" thickTop="1" thickBot="1" x14ac:dyDescent="0.25">
      <c r="A143" s="74" t="s">
        <v>39</v>
      </c>
      <c r="B143" s="34"/>
      <c r="C143" s="34"/>
      <c r="D143" s="34"/>
      <c r="E143" s="34"/>
      <c r="F143" s="34"/>
      <c r="G143" s="34"/>
      <c r="H143" s="34"/>
      <c r="I143" s="35" t="s">
        <v>15</v>
      </c>
      <c r="J143" s="83">
        <f>IF(SUM(M162)&gt;=M142,M142,SUM(M162))</f>
        <v>0</v>
      </c>
      <c r="K143" s="152" t="s">
        <v>53</v>
      </c>
      <c r="L143" s="152"/>
      <c r="M143" s="84">
        <f>IF((SUM(M162)&gt;=M142),((SUM(M162)-M142)),0)</f>
        <v>0</v>
      </c>
    </row>
    <row r="144" spans="1:13" s="25" customFormat="1" ht="3" customHeight="1" thickTop="1" x14ac:dyDescent="0.2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1:13" s="25" customFormat="1" x14ac:dyDescent="0.2">
      <c r="A145" s="63" t="s">
        <v>0</v>
      </c>
      <c r="B145" s="158" t="s">
        <v>33</v>
      </c>
      <c r="C145" s="159"/>
      <c r="D145" s="159"/>
      <c r="E145" s="159"/>
      <c r="F145" s="159"/>
      <c r="G145" s="160"/>
      <c r="H145" s="161" t="s">
        <v>34</v>
      </c>
      <c r="I145" s="161"/>
      <c r="J145" s="161"/>
      <c r="K145" s="161"/>
      <c r="L145" s="65" t="s">
        <v>4</v>
      </c>
      <c r="M145" s="63" t="s">
        <v>3</v>
      </c>
    </row>
    <row r="146" spans="1:13" s="25" customFormat="1" ht="13" customHeight="1" x14ac:dyDescent="0.2">
      <c r="A146" s="66" t="s">
        <v>6</v>
      </c>
      <c r="B146" s="124" t="s">
        <v>12</v>
      </c>
      <c r="C146" s="125"/>
      <c r="D146" s="125"/>
      <c r="E146" s="125"/>
      <c r="F146" s="125"/>
      <c r="G146" s="126"/>
      <c r="H146" s="130" t="s">
        <v>12</v>
      </c>
      <c r="I146" s="130"/>
      <c r="J146" s="130"/>
      <c r="K146" s="130"/>
      <c r="L146" s="106">
        <v>2017</v>
      </c>
      <c r="M146" s="107" t="str">
        <f>IF(COUNTA(B146:L146)=0,"0","10")</f>
        <v>10</v>
      </c>
    </row>
    <row r="147" spans="1:13" s="25" customFormat="1" ht="26" customHeight="1" x14ac:dyDescent="0.2">
      <c r="A147" s="67">
        <v>1</v>
      </c>
      <c r="B147" s="121"/>
      <c r="C147" s="122"/>
      <c r="D147" s="122"/>
      <c r="E147" s="122"/>
      <c r="F147" s="122"/>
      <c r="G147" s="123"/>
      <c r="H147" s="110"/>
      <c r="I147" s="110"/>
      <c r="J147" s="110"/>
      <c r="K147" s="110"/>
      <c r="L147" s="99"/>
      <c r="M147" s="102" t="str">
        <f t="shared" ref="M147:M161" si="7">IF(COUNTA(B147:L147)=0,"0","10")</f>
        <v>0</v>
      </c>
    </row>
    <row r="148" spans="1:13" s="25" customFormat="1" ht="26" customHeight="1" x14ac:dyDescent="0.2">
      <c r="A148" s="67">
        <v>2</v>
      </c>
      <c r="B148" s="121"/>
      <c r="C148" s="122"/>
      <c r="D148" s="122"/>
      <c r="E148" s="122"/>
      <c r="F148" s="122"/>
      <c r="G148" s="123"/>
      <c r="H148" s="110"/>
      <c r="I148" s="110"/>
      <c r="J148" s="110"/>
      <c r="K148" s="110"/>
      <c r="L148" s="99"/>
      <c r="M148" s="102" t="str">
        <f t="shared" si="7"/>
        <v>0</v>
      </c>
    </row>
    <row r="149" spans="1:13" s="25" customFormat="1" ht="26" customHeight="1" x14ac:dyDescent="0.2">
      <c r="A149" s="67">
        <v>3</v>
      </c>
      <c r="B149" s="121"/>
      <c r="C149" s="122"/>
      <c r="D149" s="122"/>
      <c r="E149" s="122"/>
      <c r="F149" s="122"/>
      <c r="G149" s="123"/>
      <c r="H149" s="110"/>
      <c r="I149" s="110"/>
      <c r="J149" s="110"/>
      <c r="K149" s="110"/>
      <c r="L149" s="99"/>
      <c r="M149" s="102" t="str">
        <f t="shared" si="7"/>
        <v>0</v>
      </c>
    </row>
    <row r="150" spans="1:13" s="25" customFormat="1" ht="26" customHeight="1" x14ac:dyDescent="0.2">
      <c r="A150" s="67">
        <v>4</v>
      </c>
      <c r="B150" s="121"/>
      <c r="C150" s="122"/>
      <c r="D150" s="122"/>
      <c r="E150" s="122"/>
      <c r="F150" s="122"/>
      <c r="G150" s="123"/>
      <c r="H150" s="110"/>
      <c r="I150" s="110"/>
      <c r="J150" s="110"/>
      <c r="K150" s="110"/>
      <c r="L150" s="99"/>
      <c r="M150" s="102" t="str">
        <f t="shared" si="7"/>
        <v>0</v>
      </c>
    </row>
    <row r="151" spans="1:13" s="25" customFormat="1" ht="26" customHeight="1" x14ac:dyDescent="0.2">
      <c r="A151" s="67">
        <v>5</v>
      </c>
      <c r="B151" s="121"/>
      <c r="C151" s="122"/>
      <c r="D151" s="122"/>
      <c r="E151" s="122"/>
      <c r="F151" s="122"/>
      <c r="G151" s="123"/>
      <c r="H151" s="110"/>
      <c r="I151" s="110"/>
      <c r="J151" s="110"/>
      <c r="K151" s="110"/>
      <c r="L151" s="99"/>
      <c r="M151" s="102" t="str">
        <f t="shared" si="7"/>
        <v>0</v>
      </c>
    </row>
    <row r="152" spans="1:13" s="25" customFormat="1" ht="26" customHeight="1" x14ac:dyDescent="0.2">
      <c r="A152" s="67">
        <v>6</v>
      </c>
      <c r="B152" s="121"/>
      <c r="C152" s="122"/>
      <c r="D152" s="122"/>
      <c r="E152" s="122"/>
      <c r="F152" s="122"/>
      <c r="G152" s="123"/>
      <c r="H152" s="110"/>
      <c r="I152" s="110"/>
      <c r="J152" s="110"/>
      <c r="K152" s="110"/>
      <c r="L152" s="99"/>
      <c r="M152" s="102" t="str">
        <f t="shared" si="7"/>
        <v>0</v>
      </c>
    </row>
    <row r="153" spans="1:13" s="25" customFormat="1" ht="26" customHeight="1" x14ac:dyDescent="0.2">
      <c r="A153" s="67">
        <v>7</v>
      </c>
      <c r="B153" s="121"/>
      <c r="C153" s="122"/>
      <c r="D153" s="122"/>
      <c r="E153" s="122"/>
      <c r="F153" s="122"/>
      <c r="G153" s="123"/>
      <c r="H153" s="110"/>
      <c r="I153" s="110"/>
      <c r="J153" s="110"/>
      <c r="K153" s="110"/>
      <c r="L153" s="99"/>
      <c r="M153" s="102" t="str">
        <f t="shared" si="7"/>
        <v>0</v>
      </c>
    </row>
    <row r="154" spans="1:13" s="25" customFormat="1" ht="26" customHeight="1" x14ac:dyDescent="0.2">
      <c r="A154" s="67">
        <v>8</v>
      </c>
      <c r="B154" s="121"/>
      <c r="C154" s="122"/>
      <c r="D154" s="122"/>
      <c r="E154" s="122"/>
      <c r="F154" s="122"/>
      <c r="G154" s="123"/>
      <c r="H154" s="110"/>
      <c r="I154" s="110"/>
      <c r="J154" s="110"/>
      <c r="K154" s="110"/>
      <c r="L154" s="99"/>
      <c r="M154" s="102" t="str">
        <f t="shared" si="7"/>
        <v>0</v>
      </c>
    </row>
    <row r="155" spans="1:13" s="25" customFormat="1" ht="26" customHeight="1" x14ac:dyDescent="0.2">
      <c r="A155" s="67">
        <v>9</v>
      </c>
      <c r="B155" s="121"/>
      <c r="C155" s="122"/>
      <c r="D155" s="122"/>
      <c r="E155" s="122"/>
      <c r="F155" s="122"/>
      <c r="G155" s="123"/>
      <c r="H155" s="110"/>
      <c r="I155" s="110"/>
      <c r="J155" s="110"/>
      <c r="K155" s="110"/>
      <c r="L155" s="99"/>
      <c r="M155" s="102" t="str">
        <f t="shared" si="7"/>
        <v>0</v>
      </c>
    </row>
    <row r="156" spans="1:13" s="25" customFormat="1" ht="26" customHeight="1" x14ac:dyDescent="0.2">
      <c r="A156" s="67">
        <v>10</v>
      </c>
      <c r="B156" s="162"/>
      <c r="C156" s="163"/>
      <c r="D156" s="163"/>
      <c r="E156" s="163"/>
      <c r="F156" s="163"/>
      <c r="G156" s="164"/>
      <c r="H156" s="165"/>
      <c r="I156" s="165"/>
      <c r="J156" s="165"/>
      <c r="K156" s="165"/>
      <c r="L156" s="99"/>
      <c r="M156" s="102" t="str">
        <f t="shared" si="7"/>
        <v>0</v>
      </c>
    </row>
    <row r="157" spans="1:13" s="25" customFormat="1" ht="26" customHeight="1" x14ac:dyDescent="0.2">
      <c r="A157" s="67">
        <v>11</v>
      </c>
      <c r="B157" s="162"/>
      <c r="C157" s="163"/>
      <c r="D157" s="163"/>
      <c r="E157" s="163"/>
      <c r="F157" s="163"/>
      <c r="G157" s="164"/>
      <c r="H157" s="165"/>
      <c r="I157" s="165"/>
      <c r="J157" s="165"/>
      <c r="K157" s="165"/>
      <c r="L157" s="99"/>
      <c r="M157" s="102" t="str">
        <f t="shared" si="7"/>
        <v>0</v>
      </c>
    </row>
    <row r="158" spans="1:13" s="25" customFormat="1" ht="26" customHeight="1" x14ac:dyDescent="0.2">
      <c r="A158" s="67">
        <v>12</v>
      </c>
      <c r="B158" s="162"/>
      <c r="C158" s="163"/>
      <c r="D158" s="163"/>
      <c r="E158" s="163"/>
      <c r="F158" s="163"/>
      <c r="G158" s="164"/>
      <c r="H158" s="165"/>
      <c r="I158" s="165"/>
      <c r="J158" s="165"/>
      <c r="K158" s="165"/>
      <c r="L158" s="99"/>
      <c r="M158" s="102" t="str">
        <f t="shared" si="7"/>
        <v>0</v>
      </c>
    </row>
    <row r="159" spans="1:13" s="25" customFormat="1" ht="26" customHeight="1" x14ac:dyDescent="0.2">
      <c r="A159" s="67">
        <v>13</v>
      </c>
      <c r="B159" s="162"/>
      <c r="C159" s="163"/>
      <c r="D159" s="163"/>
      <c r="E159" s="163"/>
      <c r="F159" s="163"/>
      <c r="G159" s="164"/>
      <c r="H159" s="165"/>
      <c r="I159" s="165"/>
      <c r="J159" s="165"/>
      <c r="K159" s="165"/>
      <c r="L159" s="99"/>
      <c r="M159" s="102" t="str">
        <f t="shared" si="7"/>
        <v>0</v>
      </c>
    </row>
    <row r="160" spans="1:13" s="25" customFormat="1" ht="26" customHeight="1" x14ac:dyDescent="0.2">
      <c r="A160" s="67">
        <v>14</v>
      </c>
      <c r="B160" s="162"/>
      <c r="C160" s="163"/>
      <c r="D160" s="163"/>
      <c r="E160" s="163"/>
      <c r="F160" s="163"/>
      <c r="G160" s="164"/>
      <c r="H160" s="165"/>
      <c r="I160" s="165"/>
      <c r="J160" s="165"/>
      <c r="K160" s="165"/>
      <c r="L160" s="99"/>
      <c r="M160" s="102" t="str">
        <f t="shared" si="7"/>
        <v>0</v>
      </c>
    </row>
    <row r="161" spans="1:13" s="25" customFormat="1" ht="26" customHeight="1" x14ac:dyDescent="0.2">
      <c r="A161" s="67">
        <v>15</v>
      </c>
      <c r="B161" s="121"/>
      <c r="C161" s="122"/>
      <c r="D161" s="122"/>
      <c r="E161" s="122"/>
      <c r="F161" s="122"/>
      <c r="G161" s="123"/>
      <c r="H161" s="110"/>
      <c r="I161" s="110"/>
      <c r="J161" s="110"/>
      <c r="K161" s="110"/>
      <c r="L161" s="99"/>
      <c r="M161" s="102" t="str">
        <f t="shared" si="7"/>
        <v>0</v>
      </c>
    </row>
    <row r="162" spans="1:13" s="25" customFormat="1" ht="6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4"/>
      <c r="L162" s="53" t="s">
        <v>18</v>
      </c>
      <c r="M162" s="56">
        <f>M147+M148+M149+M150+M151+M152+M153+M154+M155+M156+M157+M158+M159+M160+M161</f>
        <v>0</v>
      </c>
    </row>
    <row r="163" spans="1:13" s="25" customFormat="1" ht="18" thickBot="1" x14ac:dyDescent="0.25">
      <c r="A163" s="26" t="s">
        <v>65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40">
        <v>50</v>
      </c>
    </row>
    <row r="164" spans="1:13" s="25" customFormat="1" ht="22" thickTop="1" thickBot="1" x14ac:dyDescent="0.25">
      <c r="A164" s="74" t="s">
        <v>40</v>
      </c>
      <c r="B164" s="34"/>
      <c r="C164" s="34"/>
      <c r="D164" s="34"/>
      <c r="E164" s="34"/>
      <c r="F164" s="34"/>
      <c r="G164" s="34"/>
      <c r="H164" s="34"/>
      <c r="I164" s="35" t="s">
        <v>15</v>
      </c>
      <c r="J164" s="83">
        <f>IF(SUM(M183)&gt;=M163,M163,SUM(M183))</f>
        <v>0</v>
      </c>
      <c r="K164" s="152" t="s">
        <v>53</v>
      </c>
      <c r="L164" s="152"/>
      <c r="M164" s="84">
        <f>IF((SUM(M183)&gt;=M163),((SUM(M183)-M163)),0)</f>
        <v>0</v>
      </c>
    </row>
    <row r="165" spans="1:13" s="25" customFormat="1" ht="3" customHeight="1" thickTop="1" x14ac:dyDescent="0.2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1:13" s="25" customFormat="1" x14ac:dyDescent="0.2">
      <c r="A166" s="63" t="s">
        <v>0</v>
      </c>
      <c r="B166" s="158" t="s">
        <v>33</v>
      </c>
      <c r="C166" s="159"/>
      <c r="D166" s="159"/>
      <c r="E166" s="159"/>
      <c r="F166" s="159"/>
      <c r="G166" s="160"/>
      <c r="H166" s="161" t="s">
        <v>34</v>
      </c>
      <c r="I166" s="161"/>
      <c r="J166" s="161"/>
      <c r="K166" s="161"/>
      <c r="L166" s="65" t="s">
        <v>4</v>
      </c>
      <c r="M166" s="63" t="s">
        <v>3</v>
      </c>
    </row>
    <row r="167" spans="1:13" s="25" customFormat="1" ht="13" customHeight="1" x14ac:dyDescent="0.2">
      <c r="A167" s="66" t="s">
        <v>6</v>
      </c>
      <c r="B167" s="124" t="s">
        <v>12</v>
      </c>
      <c r="C167" s="125"/>
      <c r="D167" s="125"/>
      <c r="E167" s="125"/>
      <c r="F167" s="125"/>
      <c r="G167" s="126"/>
      <c r="H167" s="130" t="s">
        <v>12</v>
      </c>
      <c r="I167" s="130"/>
      <c r="J167" s="130"/>
      <c r="K167" s="130"/>
      <c r="L167" s="106">
        <v>2017</v>
      </c>
      <c r="M167" s="107" t="str">
        <f>IF(COUNTA(B167:L167)=0,"0","5")</f>
        <v>5</v>
      </c>
    </row>
    <row r="168" spans="1:13" s="25" customFormat="1" ht="26" customHeight="1" x14ac:dyDescent="0.2">
      <c r="A168" s="67">
        <v>1</v>
      </c>
      <c r="B168" s="121"/>
      <c r="C168" s="122"/>
      <c r="D168" s="122"/>
      <c r="E168" s="122"/>
      <c r="F168" s="122"/>
      <c r="G168" s="123"/>
      <c r="H168" s="110"/>
      <c r="I168" s="110"/>
      <c r="J168" s="110"/>
      <c r="K168" s="110"/>
      <c r="L168" s="99"/>
      <c r="M168" s="102" t="str">
        <f t="shared" ref="M168:M182" si="8">IF(COUNTA(B168:L168)=0,"0","5")</f>
        <v>0</v>
      </c>
    </row>
    <row r="169" spans="1:13" s="25" customFormat="1" ht="26" customHeight="1" x14ac:dyDescent="0.2">
      <c r="A169" s="67">
        <v>2</v>
      </c>
      <c r="B169" s="121"/>
      <c r="C169" s="122"/>
      <c r="D169" s="122"/>
      <c r="E169" s="122"/>
      <c r="F169" s="122"/>
      <c r="G169" s="123"/>
      <c r="H169" s="110"/>
      <c r="I169" s="110"/>
      <c r="J169" s="110"/>
      <c r="K169" s="110"/>
      <c r="L169" s="99"/>
      <c r="M169" s="102" t="str">
        <f t="shared" si="8"/>
        <v>0</v>
      </c>
    </row>
    <row r="170" spans="1:13" s="25" customFormat="1" ht="26" customHeight="1" x14ac:dyDescent="0.2">
      <c r="A170" s="67">
        <v>3</v>
      </c>
      <c r="B170" s="121"/>
      <c r="C170" s="122"/>
      <c r="D170" s="122"/>
      <c r="E170" s="122"/>
      <c r="F170" s="122"/>
      <c r="G170" s="123"/>
      <c r="H170" s="110"/>
      <c r="I170" s="110"/>
      <c r="J170" s="110"/>
      <c r="K170" s="110"/>
      <c r="L170" s="99"/>
      <c r="M170" s="102" t="str">
        <f t="shared" si="8"/>
        <v>0</v>
      </c>
    </row>
    <row r="171" spans="1:13" s="25" customFormat="1" ht="26" customHeight="1" x14ac:dyDescent="0.2">
      <c r="A171" s="67">
        <v>4</v>
      </c>
      <c r="B171" s="121"/>
      <c r="C171" s="122"/>
      <c r="D171" s="122"/>
      <c r="E171" s="122"/>
      <c r="F171" s="122"/>
      <c r="G171" s="123"/>
      <c r="H171" s="110"/>
      <c r="I171" s="110"/>
      <c r="J171" s="110"/>
      <c r="K171" s="110"/>
      <c r="L171" s="99"/>
      <c r="M171" s="102" t="str">
        <f t="shared" si="8"/>
        <v>0</v>
      </c>
    </row>
    <row r="172" spans="1:13" s="25" customFormat="1" ht="26" customHeight="1" x14ac:dyDescent="0.2">
      <c r="A172" s="67">
        <v>5</v>
      </c>
      <c r="B172" s="121"/>
      <c r="C172" s="122"/>
      <c r="D172" s="122"/>
      <c r="E172" s="122"/>
      <c r="F172" s="122"/>
      <c r="G172" s="123"/>
      <c r="H172" s="110"/>
      <c r="I172" s="110"/>
      <c r="J172" s="110"/>
      <c r="K172" s="110"/>
      <c r="L172" s="99"/>
      <c r="M172" s="102" t="str">
        <f t="shared" si="8"/>
        <v>0</v>
      </c>
    </row>
    <row r="173" spans="1:13" s="25" customFormat="1" ht="26" customHeight="1" x14ac:dyDescent="0.2">
      <c r="A173" s="67">
        <v>6</v>
      </c>
      <c r="B173" s="121"/>
      <c r="C173" s="122"/>
      <c r="D173" s="122"/>
      <c r="E173" s="122"/>
      <c r="F173" s="122"/>
      <c r="G173" s="123"/>
      <c r="H173" s="110"/>
      <c r="I173" s="110"/>
      <c r="J173" s="110"/>
      <c r="K173" s="110"/>
      <c r="L173" s="99"/>
      <c r="M173" s="102" t="str">
        <f t="shared" si="8"/>
        <v>0</v>
      </c>
    </row>
    <row r="174" spans="1:13" s="25" customFormat="1" ht="26" customHeight="1" x14ac:dyDescent="0.2">
      <c r="A174" s="67">
        <v>7</v>
      </c>
      <c r="B174" s="121"/>
      <c r="C174" s="122"/>
      <c r="D174" s="122"/>
      <c r="E174" s="122"/>
      <c r="F174" s="122"/>
      <c r="G174" s="123"/>
      <c r="H174" s="110"/>
      <c r="I174" s="110"/>
      <c r="J174" s="110"/>
      <c r="K174" s="110"/>
      <c r="L174" s="99"/>
      <c r="M174" s="102" t="str">
        <f t="shared" si="8"/>
        <v>0</v>
      </c>
    </row>
    <row r="175" spans="1:13" s="25" customFormat="1" ht="26" customHeight="1" x14ac:dyDescent="0.2">
      <c r="A175" s="67">
        <v>8</v>
      </c>
      <c r="B175" s="121"/>
      <c r="C175" s="122"/>
      <c r="D175" s="122"/>
      <c r="E175" s="122"/>
      <c r="F175" s="122"/>
      <c r="G175" s="123"/>
      <c r="H175" s="110"/>
      <c r="I175" s="110"/>
      <c r="J175" s="110"/>
      <c r="K175" s="110"/>
      <c r="L175" s="99"/>
      <c r="M175" s="102" t="str">
        <f t="shared" si="8"/>
        <v>0</v>
      </c>
    </row>
    <row r="176" spans="1:13" s="25" customFormat="1" ht="26" customHeight="1" x14ac:dyDescent="0.2">
      <c r="A176" s="67">
        <v>9</v>
      </c>
      <c r="B176" s="121"/>
      <c r="C176" s="122"/>
      <c r="D176" s="122"/>
      <c r="E176" s="122"/>
      <c r="F176" s="122"/>
      <c r="G176" s="123"/>
      <c r="H176" s="110"/>
      <c r="I176" s="110"/>
      <c r="J176" s="110"/>
      <c r="K176" s="110"/>
      <c r="L176" s="99"/>
      <c r="M176" s="102" t="str">
        <f t="shared" si="8"/>
        <v>0</v>
      </c>
    </row>
    <row r="177" spans="1:13" s="25" customFormat="1" ht="26" customHeight="1" x14ac:dyDescent="0.2">
      <c r="A177" s="67">
        <v>10</v>
      </c>
      <c r="B177" s="121"/>
      <c r="C177" s="122"/>
      <c r="D177" s="122"/>
      <c r="E177" s="122"/>
      <c r="F177" s="122"/>
      <c r="G177" s="123"/>
      <c r="H177" s="110"/>
      <c r="I177" s="110"/>
      <c r="J177" s="110"/>
      <c r="K177" s="110"/>
      <c r="L177" s="99"/>
      <c r="M177" s="102" t="str">
        <f t="shared" si="8"/>
        <v>0</v>
      </c>
    </row>
    <row r="178" spans="1:13" s="25" customFormat="1" ht="26" customHeight="1" x14ac:dyDescent="0.2">
      <c r="A178" s="67">
        <v>11</v>
      </c>
      <c r="B178" s="121"/>
      <c r="C178" s="122"/>
      <c r="D178" s="122"/>
      <c r="E178" s="122"/>
      <c r="F178" s="122"/>
      <c r="G178" s="123"/>
      <c r="H178" s="110"/>
      <c r="I178" s="110"/>
      <c r="J178" s="110"/>
      <c r="K178" s="110"/>
      <c r="L178" s="99"/>
      <c r="M178" s="102" t="str">
        <f t="shared" si="8"/>
        <v>0</v>
      </c>
    </row>
    <row r="179" spans="1:13" s="25" customFormat="1" ht="26" customHeight="1" x14ac:dyDescent="0.2">
      <c r="A179" s="67">
        <v>12</v>
      </c>
      <c r="B179" s="121"/>
      <c r="C179" s="122"/>
      <c r="D179" s="122"/>
      <c r="E179" s="122"/>
      <c r="F179" s="122"/>
      <c r="G179" s="123"/>
      <c r="H179" s="110"/>
      <c r="I179" s="110"/>
      <c r="J179" s="110"/>
      <c r="K179" s="110"/>
      <c r="L179" s="99"/>
      <c r="M179" s="102" t="str">
        <f t="shared" si="8"/>
        <v>0</v>
      </c>
    </row>
    <row r="180" spans="1:13" s="25" customFormat="1" ht="26" customHeight="1" x14ac:dyDescent="0.2">
      <c r="A180" s="67">
        <v>13</v>
      </c>
      <c r="B180" s="121"/>
      <c r="C180" s="122"/>
      <c r="D180" s="122"/>
      <c r="E180" s="122"/>
      <c r="F180" s="122"/>
      <c r="G180" s="123"/>
      <c r="H180" s="110"/>
      <c r="I180" s="110"/>
      <c r="J180" s="110"/>
      <c r="K180" s="110"/>
      <c r="L180" s="99"/>
      <c r="M180" s="102" t="str">
        <f t="shared" si="8"/>
        <v>0</v>
      </c>
    </row>
    <row r="181" spans="1:13" s="25" customFormat="1" ht="26" customHeight="1" x14ac:dyDescent="0.2">
      <c r="A181" s="67">
        <v>14</v>
      </c>
      <c r="B181" s="121"/>
      <c r="C181" s="122"/>
      <c r="D181" s="122"/>
      <c r="E181" s="122"/>
      <c r="F181" s="122"/>
      <c r="G181" s="123"/>
      <c r="H181" s="110"/>
      <c r="I181" s="110"/>
      <c r="J181" s="110"/>
      <c r="K181" s="110"/>
      <c r="L181" s="99"/>
      <c r="M181" s="102" t="str">
        <f t="shared" si="8"/>
        <v>0</v>
      </c>
    </row>
    <row r="182" spans="1:13" s="25" customFormat="1" ht="26" customHeight="1" x14ac:dyDescent="0.2">
      <c r="A182" s="67">
        <v>15</v>
      </c>
      <c r="B182" s="121"/>
      <c r="C182" s="122"/>
      <c r="D182" s="122"/>
      <c r="E182" s="122"/>
      <c r="F182" s="122"/>
      <c r="G182" s="123"/>
      <c r="H182" s="110"/>
      <c r="I182" s="110"/>
      <c r="J182" s="110"/>
      <c r="K182" s="110"/>
      <c r="L182" s="99"/>
      <c r="M182" s="102" t="str">
        <f t="shared" si="8"/>
        <v>0</v>
      </c>
    </row>
    <row r="183" spans="1:13" s="25" customFormat="1" ht="6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4"/>
      <c r="L183" s="53" t="s">
        <v>18</v>
      </c>
      <c r="M183" s="56">
        <f>M168+M169+M170+M171+M172+M173+M174+M175+M176+M177+M178+M179+M180+M181+M182</f>
        <v>0</v>
      </c>
    </row>
    <row r="184" spans="1:13" s="25" customFormat="1" ht="18" thickBot="1" x14ac:dyDescent="0.25">
      <c r="A184" s="26" t="s">
        <v>66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40">
        <v>50</v>
      </c>
    </row>
    <row r="185" spans="1:13" s="25" customFormat="1" ht="22" thickTop="1" thickBot="1" x14ac:dyDescent="0.25">
      <c r="A185" s="74" t="s">
        <v>40</v>
      </c>
      <c r="B185" s="34"/>
      <c r="C185" s="34"/>
      <c r="D185" s="34"/>
      <c r="E185" s="34"/>
      <c r="F185" s="34"/>
      <c r="G185" s="34"/>
      <c r="H185" s="34"/>
      <c r="I185" s="35" t="s">
        <v>15</v>
      </c>
      <c r="J185" s="83">
        <f>IF(SUM(M204)&gt;=M184,M184,SUM(M204))</f>
        <v>0</v>
      </c>
      <c r="K185" s="152" t="s">
        <v>53</v>
      </c>
      <c r="L185" s="152"/>
      <c r="M185" s="84">
        <f>IF((SUM(M204)&gt;=M184),((SUM(M204)-M184)),0)</f>
        <v>0</v>
      </c>
    </row>
    <row r="186" spans="1:13" s="25" customFormat="1" ht="3" customHeight="1" thickTop="1" x14ac:dyDescent="0.2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1:13" s="25" customFormat="1" x14ac:dyDescent="0.2">
      <c r="A187" s="63" t="s">
        <v>0</v>
      </c>
      <c r="B187" s="158" t="s">
        <v>33</v>
      </c>
      <c r="C187" s="159"/>
      <c r="D187" s="159"/>
      <c r="E187" s="159"/>
      <c r="F187" s="159"/>
      <c r="G187" s="160"/>
      <c r="H187" s="161" t="s">
        <v>34</v>
      </c>
      <c r="I187" s="161"/>
      <c r="J187" s="161"/>
      <c r="K187" s="161"/>
      <c r="L187" s="65" t="s">
        <v>4</v>
      </c>
      <c r="M187" s="63" t="s">
        <v>3</v>
      </c>
    </row>
    <row r="188" spans="1:13" s="25" customFormat="1" ht="13" customHeight="1" x14ac:dyDescent="0.2">
      <c r="A188" s="66" t="s">
        <v>6</v>
      </c>
      <c r="B188" s="124" t="s">
        <v>12</v>
      </c>
      <c r="C188" s="125"/>
      <c r="D188" s="125"/>
      <c r="E188" s="125"/>
      <c r="F188" s="125"/>
      <c r="G188" s="126"/>
      <c r="H188" s="130" t="s">
        <v>12</v>
      </c>
      <c r="I188" s="130"/>
      <c r="J188" s="130"/>
      <c r="K188" s="130"/>
      <c r="L188" s="106">
        <v>2017</v>
      </c>
      <c r="M188" s="107" t="str">
        <f>IF(COUNTA(B188:L188)=0,"0","5")</f>
        <v>5</v>
      </c>
    </row>
    <row r="189" spans="1:13" s="25" customFormat="1" ht="26" customHeight="1" x14ac:dyDescent="0.2">
      <c r="A189" s="67">
        <v>1</v>
      </c>
      <c r="B189" s="112"/>
      <c r="C189" s="113"/>
      <c r="D189" s="113"/>
      <c r="E189" s="113"/>
      <c r="F189" s="113"/>
      <c r="G189" s="114"/>
      <c r="H189" s="157"/>
      <c r="I189" s="157"/>
      <c r="J189" s="157"/>
      <c r="K189" s="157"/>
      <c r="L189" s="99"/>
      <c r="M189" s="102" t="str">
        <f t="shared" ref="M189:M203" si="9">IF(COUNTA(B189:L189)=0,"0","5")</f>
        <v>0</v>
      </c>
    </row>
    <row r="190" spans="1:13" s="25" customFormat="1" ht="26" customHeight="1" x14ac:dyDescent="0.2">
      <c r="A190" s="67">
        <v>2</v>
      </c>
      <c r="B190" s="112"/>
      <c r="C190" s="113"/>
      <c r="D190" s="113"/>
      <c r="E190" s="113"/>
      <c r="F190" s="113"/>
      <c r="G190" s="114"/>
      <c r="H190" s="157"/>
      <c r="I190" s="157"/>
      <c r="J190" s="157"/>
      <c r="K190" s="157"/>
      <c r="L190" s="99"/>
      <c r="M190" s="102" t="str">
        <f t="shared" si="9"/>
        <v>0</v>
      </c>
    </row>
    <row r="191" spans="1:13" s="25" customFormat="1" ht="26" customHeight="1" x14ac:dyDescent="0.2">
      <c r="A191" s="67">
        <v>3</v>
      </c>
      <c r="B191" s="112"/>
      <c r="C191" s="113"/>
      <c r="D191" s="113"/>
      <c r="E191" s="113"/>
      <c r="F191" s="113"/>
      <c r="G191" s="114"/>
      <c r="H191" s="157"/>
      <c r="I191" s="157"/>
      <c r="J191" s="157"/>
      <c r="K191" s="157"/>
      <c r="L191" s="99"/>
      <c r="M191" s="102" t="str">
        <f t="shared" si="9"/>
        <v>0</v>
      </c>
    </row>
    <row r="192" spans="1:13" s="25" customFormat="1" ht="26" customHeight="1" x14ac:dyDescent="0.2">
      <c r="A192" s="67">
        <v>4</v>
      </c>
      <c r="B192" s="112"/>
      <c r="C192" s="113"/>
      <c r="D192" s="113"/>
      <c r="E192" s="113"/>
      <c r="F192" s="113"/>
      <c r="G192" s="114"/>
      <c r="H192" s="157"/>
      <c r="I192" s="157"/>
      <c r="J192" s="157"/>
      <c r="K192" s="157"/>
      <c r="L192" s="99"/>
      <c r="M192" s="102" t="str">
        <f t="shared" si="9"/>
        <v>0</v>
      </c>
    </row>
    <row r="193" spans="1:13" s="25" customFormat="1" ht="26" customHeight="1" x14ac:dyDescent="0.2">
      <c r="A193" s="67">
        <v>5</v>
      </c>
      <c r="B193" s="112"/>
      <c r="C193" s="113"/>
      <c r="D193" s="113"/>
      <c r="E193" s="113"/>
      <c r="F193" s="113"/>
      <c r="G193" s="114"/>
      <c r="H193" s="157"/>
      <c r="I193" s="157"/>
      <c r="J193" s="157"/>
      <c r="K193" s="157"/>
      <c r="L193" s="99"/>
      <c r="M193" s="102" t="str">
        <f t="shared" si="9"/>
        <v>0</v>
      </c>
    </row>
    <row r="194" spans="1:13" s="25" customFormat="1" ht="26" customHeight="1" x14ac:dyDescent="0.2">
      <c r="A194" s="67">
        <v>6</v>
      </c>
      <c r="B194" s="112"/>
      <c r="C194" s="113"/>
      <c r="D194" s="113"/>
      <c r="E194" s="113"/>
      <c r="F194" s="113"/>
      <c r="G194" s="114"/>
      <c r="H194" s="157"/>
      <c r="I194" s="157"/>
      <c r="J194" s="157"/>
      <c r="K194" s="157"/>
      <c r="L194" s="99"/>
      <c r="M194" s="102" t="str">
        <f t="shared" si="9"/>
        <v>0</v>
      </c>
    </row>
    <row r="195" spans="1:13" s="25" customFormat="1" ht="26" customHeight="1" x14ac:dyDescent="0.2">
      <c r="A195" s="67">
        <v>7</v>
      </c>
      <c r="B195" s="112"/>
      <c r="C195" s="113"/>
      <c r="D195" s="113"/>
      <c r="E195" s="113"/>
      <c r="F195" s="113"/>
      <c r="G195" s="114"/>
      <c r="H195" s="157"/>
      <c r="I195" s="157"/>
      <c r="J195" s="157"/>
      <c r="K195" s="157"/>
      <c r="L195" s="99"/>
      <c r="M195" s="102" t="str">
        <f t="shared" si="9"/>
        <v>0</v>
      </c>
    </row>
    <row r="196" spans="1:13" s="25" customFormat="1" ht="26" customHeight="1" x14ac:dyDescent="0.2">
      <c r="A196" s="67">
        <v>8</v>
      </c>
      <c r="B196" s="112"/>
      <c r="C196" s="113"/>
      <c r="D196" s="113"/>
      <c r="E196" s="113"/>
      <c r="F196" s="113"/>
      <c r="G196" s="114"/>
      <c r="H196" s="157"/>
      <c r="I196" s="157"/>
      <c r="J196" s="157"/>
      <c r="K196" s="157"/>
      <c r="L196" s="99"/>
      <c r="M196" s="102" t="str">
        <f t="shared" si="9"/>
        <v>0</v>
      </c>
    </row>
    <row r="197" spans="1:13" s="25" customFormat="1" ht="26" customHeight="1" x14ac:dyDescent="0.2">
      <c r="A197" s="67">
        <v>9</v>
      </c>
      <c r="B197" s="112"/>
      <c r="C197" s="113"/>
      <c r="D197" s="113"/>
      <c r="E197" s="113"/>
      <c r="F197" s="113"/>
      <c r="G197" s="114"/>
      <c r="H197" s="157"/>
      <c r="I197" s="157"/>
      <c r="J197" s="157"/>
      <c r="K197" s="157"/>
      <c r="L197" s="99"/>
      <c r="M197" s="102" t="str">
        <f t="shared" si="9"/>
        <v>0</v>
      </c>
    </row>
    <row r="198" spans="1:13" s="25" customFormat="1" ht="26" customHeight="1" x14ac:dyDescent="0.2">
      <c r="A198" s="67">
        <v>10</v>
      </c>
      <c r="B198" s="112"/>
      <c r="C198" s="113"/>
      <c r="D198" s="113"/>
      <c r="E198" s="113"/>
      <c r="F198" s="113"/>
      <c r="G198" s="114"/>
      <c r="H198" s="157"/>
      <c r="I198" s="157"/>
      <c r="J198" s="157"/>
      <c r="K198" s="157"/>
      <c r="L198" s="99"/>
      <c r="M198" s="102" t="str">
        <f t="shared" si="9"/>
        <v>0</v>
      </c>
    </row>
    <row r="199" spans="1:13" s="25" customFormat="1" ht="26" customHeight="1" x14ac:dyDescent="0.2">
      <c r="A199" s="67">
        <v>11</v>
      </c>
      <c r="B199" s="112"/>
      <c r="C199" s="113"/>
      <c r="D199" s="113"/>
      <c r="E199" s="113"/>
      <c r="F199" s="113"/>
      <c r="G199" s="114"/>
      <c r="H199" s="157"/>
      <c r="I199" s="157"/>
      <c r="J199" s="157"/>
      <c r="K199" s="157"/>
      <c r="L199" s="99"/>
      <c r="M199" s="102" t="str">
        <f t="shared" si="9"/>
        <v>0</v>
      </c>
    </row>
    <row r="200" spans="1:13" s="25" customFormat="1" ht="26" customHeight="1" x14ac:dyDescent="0.2">
      <c r="A200" s="67">
        <v>12</v>
      </c>
      <c r="B200" s="112"/>
      <c r="C200" s="113"/>
      <c r="D200" s="113"/>
      <c r="E200" s="113"/>
      <c r="F200" s="113"/>
      <c r="G200" s="114"/>
      <c r="H200" s="157"/>
      <c r="I200" s="157"/>
      <c r="J200" s="157"/>
      <c r="K200" s="157"/>
      <c r="L200" s="99"/>
      <c r="M200" s="102" t="str">
        <f t="shared" si="9"/>
        <v>0</v>
      </c>
    </row>
    <row r="201" spans="1:13" s="25" customFormat="1" ht="26" customHeight="1" x14ac:dyDescent="0.2">
      <c r="A201" s="67">
        <v>13</v>
      </c>
      <c r="B201" s="112"/>
      <c r="C201" s="113"/>
      <c r="D201" s="113"/>
      <c r="E201" s="113"/>
      <c r="F201" s="113"/>
      <c r="G201" s="114"/>
      <c r="H201" s="157"/>
      <c r="I201" s="157"/>
      <c r="J201" s="157"/>
      <c r="K201" s="157"/>
      <c r="L201" s="99"/>
      <c r="M201" s="102" t="str">
        <f t="shared" si="9"/>
        <v>0</v>
      </c>
    </row>
    <row r="202" spans="1:13" s="25" customFormat="1" ht="26" customHeight="1" x14ac:dyDescent="0.2">
      <c r="A202" s="67">
        <v>14</v>
      </c>
      <c r="B202" s="112"/>
      <c r="C202" s="113"/>
      <c r="D202" s="113"/>
      <c r="E202" s="113"/>
      <c r="F202" s="113"/>
      <c r="G202" s="114"/>
      <c r="H202" s="157"/>
      <c r="I202" s="157"/>
      <c r="J202" s="157"/>
      <c r="K202" s="157"/>
      <c r="L202" s="99"/>
      <c r="M202" s="102" t="str">
        <f t="shared" si="9"/>
        <v>0</v>
      </c>
    </row>
    <row r="203" spans="1:13" s="25" customFormat="1" ht="26" customHeight="1" x14ac:dyDescent="0.2">
      <c r="A203" s="67">
        <v>15</v>
      </c>
      <c r="B203" s="112"/>
      <c r="C203" s="113"/>
      <c r="D203" s="113"/>
      <c r="E203" s="113"/>
      <c r="F203" s="113"/>
      <c r="G203" s="114"/>
      <c r="H203" s="157"/>
      <c r="I203" s="157"/>
      <c r="J203" s="157"/>
      <c r="K203" s="157"/>
      <c r="L203" s="99"/>
      <c r="M203" s="102" t="str">
        <f t="shared" si="9"/>
        <v>0</v>
      </c>
    </row>
    <row r="204" spans="1:13" s="25" customFormat="1" ht="6" customHeight="1" thickBo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4"/>
      <c r="L204" s="53" t="s">
        <v>18</v>
      </c>
      <c r="M204" s="56">
        <f>M189+M190+M191+M192+M193+M194+M195+M196+M197+M198+M199+M200+M201+M202+M203</f>
        <v>0</v>
      </c>
    </row>
    <row r="205" spans="1:13" s="25" customFormat="1" ht="19" thickTop="1" thickBot="1" x14ac:dyDescent="0.25">
      <c r="A205" s="71" t="s">
        <v>67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3">
        <v>100</v>
      </c>
    </row>
    <row r="206" spans="1:13" s="25" customFormat="1" ht="22" thickTop="1" thickBot="1" x14ac:dyDescent="0.25">
      <c r="A206" s="74" t="s">
        <v>39</v>
      </c>
      <c r="B206" s="34"/>
      <c r="C206" s="34"/>
      <c r="D206" s="34"/>
      <c r="E206" s="34"/>
      <c r="F206" s="34"/>
      <c r="G206" s="34"/>
      <c r="H206" s="34"/>
      <c r="I206" s="35" t="s">
        <v>15</v>
      </c>
      <c r="J206" s="83">
        <f>IF(SUM(M225)&gt;=M205,M205,SUM(M225))</f>
        <v>0</v>
      </c>
      <c r="K206" s="152" t="s">
        <v>53</v>
      </c>
      <c r="L206" s="152"/>
      <c r="M206" s="85">
        <f>IF((SUM(M225)&gt;=M205),((SUM(M225)-M205)),0)</f>
        <v>0</v>
      </c>
    </row>
    <row r="207" spans="1:13" s="25" customFormat="1" ht="3" customHeight="1" thickTop="1" x14ac:dyDescent="0.2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3" s="25" customFormat="1" x14ac:dyDescent="0.2">
      <c r="A208" s="63" t="s">
        <v>0</v>
      </c>
      <c r="B208" s="143" t="s">
        <v>41</v>
      </c>
      <c r="C208" s="144"/>
      <c r="D208" s="144"/>
      <c r="E208" s="144"/>
      <c r="F208" s="144"/>
      <c r="G208" s="144"/>
      <c r="H208" s="144"/>
      <c r="I208" s="144"/>
      <c r="J208" s="144"/>
      <c r="K208" s="145"/>
      <c r="L208" s="65" t="s">
        <v>4</v>
      </c>
      <c r="M208" s="63" t="s">
        <v>3</v>
      </c>
    </row>
    <row r="209" spans="1:13" s="25" customFormat="1" ht="13" customHeight="1" x14ac:dyDescent="0.2">
      <c r="A209" s="66" t="s">
        <v>6</v>
      </c>
      <c r="B209" s="124" t="s">
        <v>12</v>
      </c>
      <c r="C209" s="125"/>
      <c r="D209" s="125"/>
      <c r="E209" s="125"/>
      <c r="F209" s="125"/>
      <c r="G209" s="125"/>
      <c r="H209" s="125"/>
      <c r="I209" s="125"/>
      <c r="J209" s="125"/>
      <c r="K209" s="126"/>
      <c r="L209" s="106">
        <v>2017</v>
      </c>
      <c r="M209" s="107" t="str">
        <f>IF(COUNTA(B209:L209)=0,"0","10")</f>
        <v>10</v>
      </c>
    </row>
    <row r="210" spans="1:13" s="25" customFormat="1" ht="26" customHeight="1" x14ac:dyDescent="0.2">
      <c r="A210" s="67">
        <v>1</v>
      </c>
      <c r="B210" s="121"/>
      <c r="C210" s="122"/>
      <c r="D210" s="122"/>
      <c r="E210" s="122"/>
      <c r="F210" s="122"/>
      <c r="G210" s="122"/>
      <c r="H210" s="122"/>
      <c r="I210" s="122"/>
      <c r="J210" s="122"/>
      <c r="K210" s="123"/>
      <c r="L210" s="99"/>
      <c r="M210" s="69" t="str">
        <f t="shared" ref="M210:M224" si="10">IF(COUNTA(B210:L210)=0,"0","10")</f>
        <v>0</v>
      </c>
    </row>
    <row r="211" spans="1:13" s="25" customFormat="1" ht="26" customHeight="1" x14ac:dyDescent="0.2">
      <c r="A211" s="67">
        <v>2</v>
      </c>
      <c r="B211" s="121"/>
      <c r="C211" s="122"/>
      <c r="D211" s="122"/>
      <c r="E211" s="122"/>
      <c r="F211" s="122"/>
      <c r="G211" s="122"/>
      <c r="H211" s="122"/>
      <c r="I211" s="122"/>
      <c r="J211" s="122"/>
      <c r="K211" s="123"/>
      <c r="L211" s="99"/>
      <c r="M211" s="69" t="str">
        <f t="shared" si="10"/>
        <v>0</v>
      </c>
    </row>
    <row r="212" spans="1:13" s="25" customFormat="1" ht="26" customHeight="1" x14ac:dyDescent="0.2">
      <c r="A212" s="67">
        <v>3</v>
      </c>
      <c r="B212" s="121"/>
      <c r="C212" s="122"/>
      <c r="D212" s="122"/>
      <c r="E212" s="122"/>
      <c r="F212" s="122"/>
      <c r="G212" s="122"/>
      <c r="H212" s="122"/>
      <c r="I212" s="122"/>
      <c r="J212" s="122"/>
      <c r="K212" s="123"/>
      <c r="L212" s="99"/>
      <c r="M212" s="69" t="str">
        <f t="shared" si="10"/>
        <v>0</v>
      </c>
    </row>
    <row r="213" spans="1:13" s="25" customFormat="1" ht="26" customHeight="1" x14ac:dyDescent="0.2">
      <c r="A213" s="67">
        <v>4</v>
      </c>
      <c r="B213" s="121"/>
      <c r="C213" s="122"/>
      <c r="D213" s="122"/>
      <c r="E213" s="122"/>
      <c r="F213" s="122"/>
      <c r="G213" s="122"/>
      <c r="H213" s="122"/>
      <c r="I213" s="122"/>
      <c r="J213" s="122"/>
      <c r="K213" s="123"/>
      <c r="L213" s="99"/>
      <c r="M213" s="69" t="str">
        <f t="shared" si="10"/>
        <v>0</v>
      </c>
    </row>
    <row r="214" spans="1:13" s="25" customFormat="1" ht="26" customHeight="1" x14ac:dyDescent="0.2">
      <c r="A214" s="67">
        <v>5</v>
      </c>
      <c r="B214" s="121"/>
      <c r="C214" s="122"/>
      <c r="D214" s="122"/>
      <c r="E214" s="122"/>
      <c r="F214" s="122"/>
      <c r="G214" s="122"/>
      <c r="H214" s="122"/>
      <c r="I214" s="122"/>
      <c r="J214" s="122"/>
      <c r="K214" s="123"/>
      <c r="L214" s="99"/>
      <c r="M214" s="69" t="str">
        <f t="shared" si="10"/>
        <v>0</v>
      </c>
    </row>
    <row r="215" spans="1:13" s="25" customFormat="1" ht="26" customHeight="1" x14ac:dyDescent="0.2">
      <c r="A215" s="67">
        <v>6</v>
      </c>
      <c r="B215" s="121"/>
      <c r="C215" s="122"/>
      <c r="D215" s="122"/>
      <c r="E215" s="122"/>
      <c r="F215" s="122"/>
      <c r="G215" s="122"/>
      <c r="H215" s="122"/>
      <c r="I215" s="122"/>
      <c r="J215" s="122"/>
      <c r="K215" s="123"/>
      <c r="L215" s="99"/>
      <c r="M215" s="69" t="str">
        <f t="shared" si="10"/>
        <v>0</v>
      </c>
    </row>
    <row r="216" spans="1:13" s="25" customFormat="1" ht="26" customHeight="1" x14ac:dyDescent="0.2">
      <c r="A216" s="67">
        <v>7</v>
      </c>
      <c r="B216" s="121"/>
      <c r="C216" s="122"/>
      <c r="D216" s="122"/>
      <c r="E216" s="122"/>
      <c r="F216" s="122"/>
      <c r="G216" s="122"/>
      <c r="H216" s="122"/>
      <c r="I216" s="122"/>
      <c r="J216" s="122"/>
      <c r="K216" s="123"/>
      <c r="L216" s="99"/>
      <c r="M216" s="69" t="str">
        <f t="shared" si="10"/>
        <v>0</v>
      </c>
    </row>
    <row r="217" spans="1:13" s="25" customFormat="1" ht="26" customHeight="1" x14ac:dyDescent="0.2">
      <c r="A217" s="67">
        <v>8</v>
      </c>
      <c r="B217" s="121"/>
      <c r="C217" s="122"/>
      <c r="D217" s="122"/>
      <c r="E217" s="122"/>
      <c r="F217" s="122"/>
      <c r="G217" s="122"/>
      <c r="H217" s="122"/>
      <c r="I217" s="122"/>
      <c r="J217" s="122"/>
      <c r="K217" s="123"/>
      <c r="L217" s="99"/>
      <c r="M217" s="69" t="str">
        <f t="shared" si="10"/>
        <v>0</v>
      </c>
    </row>
    <row r="218" spans="1:13" s="25" customFormat="1" ht="26" customHeight="1" x14ac:dyDescent="0.2">
      <c r="A218" s="67">
        <v>9</v>
      </c>
      <c r="B218" s="121"/>
      <c r="C218" s="122"/>
      <c r="D218" s="122"/>
      <c r="E218" s="122"/>
      <c r="F218" s="122"/>
      <c r="G218" s="122"/>
      <c r="H218" s="122"/>
      <c r="I218" s="122"/>
      <c r="J218" s="122"/>
      <c r="K218" s="123"/>
      <c r="L218" s="99"/>
      <c r="M218" s="69" t="str">
        <f t="shared" si="10"/>
        <v>0</v>
      </c>
    </row>
    <row r="219" spans="1:13" s="25" customFormat="1" ht="26" customHeight="1" x14ac:dyDescent="0.2">
      <c r="A219" s="67">
        <v>10</v>
      </c>
      <c r="B219" s="121"/>
      <c r="C219" s="122"/>
      <c r="D219" s="122"/>
      <c r="E219" s="122"/>
      <c r="F219" s="122"/>
      <c r="G219" s="122"/>
      <c r="H219" s="122"/>
      <c r="I219" s="122"/>
      <c r="J219" s="122"/>
      <c r="K219" s="123"/>
      <c r="L219" s="99"/>
      <c r="M219" s="69" t="str">
        <f t="shared" si="10"/>
        <v>0</v>
      </c>
    </row>
    <row r="220" spans="1:13" s="25" customFormat="1" ht="26" customHeight="1" x14ac:dyDescent="0.2">
      <c r="A220" s="67">
        <v>11</v>
      </c>
      <c r="B220" s="121"/>
      <c r="C220" s="122"/>
      <c r="D220" s="122"/>
      <c r="E220" s="122"/>
      <c r="F220" s="122"/>
      <c r="G220" s="122"/>
      <c r="H220" s="122"/>
      <c r="I220" s="122"/>
      <c r="J220" s="122"/>
      <c r="K220" s="123"/>
      <c r="L220" s="99"/>
      <c r="M220" s="69" t="str">
        <f t="shared" si="10"/>
        <v>0</v>
      </c>
    </row>
    <row r="221" spans="1:13" s="25" customFormat="1" ht="26" customHeight="1" x14ac:dyDescent="0.2">
      <c r="A221" s="67">
        <v>12</v>
      </c>
      <c r="B221" s="121"/>
      <c r="C221" s="122"/>
      <c r="D221" s="122"/>
      <c r="E221" s="122"/>
      <c r="F221" s="122"/>
      <c r="G221" s="122"/>
      <c r="H221" s="122"/>
      <c r="I221" s="122"/>
      <c r="J221" s="122"/>
      <c r="K221" s="123"/>
      <c r="L221" s="99"/>
      <c r="M221" s="69" t="str">
        <f t="shared" si="10"/>
        <v>0</v>
      </c>
    </row>
    <row r="222" spans="1:13" s="25" customFormat="1" ht="26" customHeight="1" x14ac:dyDescent="0.2">
      <c r="A222" s="67">
        <v>13</v>
      </c>
      <c r="B222" s="121"/>
      <c r="C222" s="122"/>
      <c r="D222" s="122"/>
      <c r="E222" s="122"/>
      <c r="F222" s="122"/>
      <c r="G222" s="122"/>
      <c r="H222" s="122"/>
      <c r="I222" s="122"/>
      <c r="J222" s="122"/>
      <c r="K222" s="123"/>
      <c r="L222" s="99"/>
      <c r="M222" s="69" t="str">
        <f t="shared" si="10"/>
        <v>0</v>
      </c>
    </row>
    <row r="223" spans="1:13" s="25" customFormat="1" ht="26" customHeight="1" x14ac:dyDescent="0.2">
      <c r="A223" s="67">
        <v>14</v>
      </c>
      <c r="B223" s="121"/>
      <c r="C223" s="122"/>
      <c r="D223" s="122"/>
      <c r="E223" s="122"/>
      <c r="F223" s="122"/>
      <c r="G223" s="122"/>
      <c r="H223" s="122"/>
      <c r="I223" s="122"/>
      <c r="J223" s="122"/>
      <c r="K223" s="123"/>
      <c r="L223" s="99"/>
      <c r="M223" s="69" t="str">
        <f t="shared" si="10"/>
        <v>0</v>
      </c>
    </row>
    <row r="224" spans="1:13" s="25" customFormat="1" ht="26" customHeight="1" x14ac:dyDescent="0.2">
      <c r="A224" s="67">
        <v>15</v>
      </c>
      <c r="B224" s="121"/>
      <c r="C224" s="122"/>
      <c r="D224" s="122"/>
      <c r="E224" s="122"/>
      <c r="F224" s="122"/>
      <c r="G224" s="122"/>
      <c r="H224" s="122"/>
      <c r="I224" s="122"/>
      <c r="J224" s="122"/>
      <c r="K224" s="123"/>
      <c r="L224" s="99"/>
      <c r="M224" s="69" t="str">
        <f t="shared" si="10"/>
        <v>0</v>
      </c>
    </row>
    <row r="225" spans="1:13" s="25" customFormat="1" ht="6" customHeight="1" thickBo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4"/>
      <c r="L225" s="53" t="s">
        <v>18</v>
      </c>
      <c r="M225" s="56">
        <f>M210+M211+M212+M213+M214+M215+M216+M217+M218+M219+M220+M221+M222+M223+M224</f>
        <v>0</v>
      </c>
    </row>
    <row r="226" spans="1:13" s="25" customFormat="1" ht="19" thickTop="1" thickBot="1" x14ac:dyDescent="0.25">
      <c r="A226" s="71" t="s">
        <v>68</v>
      </c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3">
        <v>100</v>
      </c>
    </row>
    <row r="227" spans="1:13" s="25" customFormat="1" ht="22" thickTop="1" thickBot="1" x14ac:dyDescent="0.25">
      <c r="A227" s="74" t="s">
        <v>42</v>
      </c>
      <c r="B227" s="34"/>
      <c r="C227" s="34"/>
      <c r="D227" s="34"/>
      <c r="E227" s="34"/>
      <c r="F227" s="34"/>
      <c r="G227" s="34"/>
      <c r="H227" s="34"/>
      <c r="I227" s="35" t="s">
        <v>15</v>
      </c>
      <c r="J227" s="83">
        <f>IF(SUM(M246)&gt;=M226,M226,SUM(M246))</f>
        <v>0</v>
      </c>
      <c r="K227" s="152" t="s">
        <v>53</v>
      </c>
      <c r="L227" s="152"/>
      <c r="M227" s="85">
        <f>IF((SUM(M246)&gt;=M226),((SUM(M246)-M226)),0)</f>
        <v>0</v>
      </c>
    </row>
    <row r="228" spans="1:13" s="25" customFormat="1" ht="3" customHeight="1" thickTop="1" x14ac:dyDescent="0.2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s="25" customFormat="1" x14ac:dyDescent="0.2">
      <c r="A229" s="63" t="s">
        <v>0</v>
      </c>
      <c r="B229" s="143" t="s">
        <v>41</v>
      </c>
      <c r="C229" s="144"/>
      <c r="D229" s="144"/>
      <c r="E229" s="144"/>
      <c r="F229" s="144"/>
      <c r="G229" s="144"/>
      <c r="H229" s="144"/>
      <c r="I229" s="145"/>
      <c r="J229" s="65" t="s">
        <v>4</v>
      </c>
      <c r="K229" s="153" t="s">
        <v>35</v>
      </c>
      <c r="L229" s="153"/>
      <c r="M229" s="63" t="s">
        <v>3</v>
      </c>
    </row>
    <row r="230" spans="1:13" s="25" customFormat="1" ht="13" customHeight="1" x14ac:dyDescent="0.2">
      <c r="A230" s="66" t="s">
        <v>6</v>
      </c>
      <c r="B230" s="124" t="s">
        <v>12</v>
      </c>
      <c r="C230" s="125"/>
      <c r="D230" s="125"/>
      <c r="E230" s="125"/>
      <c r="F230" s="125"/>
      <c r="G230" s="125"/>
      <c r="H230" s="125"/>
      <c r="I230" s="126"/>
      <c r="J230" s="104">
        <v>2017</v>
      </c>
      <c r="K230" s="130" t="s">
        <v>36</v>
      </c>
      <c r="L230" s="130"/>
      <c r="M230" s="105">
        <f>IF(K230="Internacional",10,IF(K230="Nacional",5,IF(K230="Regional/Local",3)))</f>
        <v>10</v>
      </c>
    </row>
    <row r="231" spans="1:13" s="25" customFormat="1" ht="26" customHeight="1" x14ac:dyDescent="0.2">
      <c r="A231" s="67">
        <v>1</v>
      </c>
      <c r="B231" s="121"/>
      <c r="C231" s="122"/>
      <c r="D231" s="122"/>
      <c r="E231" s="122"/>
      <c r="F231" s="122"/>
      <c r="G231" s="122"/>
      <c r="H231" s="122"/>
      <c r="I231" s="123"/>
      <c r="J231" s="98"/>
      <c r="K231" s="110"/>
      <c r="L231" s="110"/>
      <c r="M231" s="101" t="b">
        <f t="shared" ref="M231:M245" si="11">IF(K231="Internacional",10,IF(K231="Nacional",5,IF(K231="Regional/Local",3)))</f>
        <v>0</v>
      </c>
    </row>
    <row r="232" spans="1:13" s="25" customFormat="1" ht="26" customHeight="1" x14ac:dyDescent="0.2">
      <c r="A232" s="67">
        <v>2</v>
      </c>
      <c r="B232" s="121"/>
      <c r="C232" s="122"/>
      <c r="D232" s="122"/>
      <c r="E232" s="122"/>
      <c r="F232" s="122"/>
      <c r="G232" s="122"/>
      <c r="H232" s="122"/>
      <c r="I232" s="123"/>
      <c r="J232" s="98"/>
      <c r="K232" s="110"/>
      <c r="L232" s="110"/>
      <c r="M232" s="101" t="b">
        <f t="shared" si="11"/>
        <v>0</v>
      </c>
    </row>
    <row r="233" spans="1:13" s="25" customFormat="1" ht="26" customHeight="1" x14ac:dyDescent="0.2">
      <c r="A233" s="67">
        <v>3</v>
      </c>
      <c r="B233" s="121"/>
      <c r="C233" s="122"/>
      <c r="D233" s="122"/>
      <c r="E233" s="122"/>
      <c r="F233" s="122"/>
      <c r="G233" s="122"/>
      <c r="H233" s="122"/>
      <c r="I233" s="123"/>
      <c r="J233" s="98"/>
      <c r="K233" s="110"/>
      <c r="L233" s="110"/>
      <c r="M233" s="101" t="b">
        <f t="shared" si="11"/>
        <v>0</v>
      </c>
    </row>
    <row r="234" spans="1:13" s="25" customFormat="1" ht="26" customHeight="1" x14ac:dyDescent="0.2">
      <c r="A234" s="67">
        <v>4</v>
      </c>
      <c r="B234" s="121"/>
      <c r="C234" s="122"/>
      <c r="D234" s="122"/>
      <c r="E234" s="122"/>
      <c r="F234" s="122"/>
      <c r="G234" s="122"/>
      <c r="H234" s="122"/>
      <c r="I234" s="123"/>
      <c r="J234" s="98"/>
      <c r="K234" s="110"/>
      <c r="L234" s="110"/>
      <c r="M234" s="101" t="b">
        <f t="shared" si="11"/>
        <v>0</v>
      </c>
    </row>
    <row r="235" spans="1:13" s="25" customFormat="1" ht="26" customHeight="1" x14ac:dyDescent="0.2">
      <c r="A235" s="67">
        <v>5</v>
      </c>
      <c r="B235" s="121"/>
      <c r="C235" s="122"/>
      <c r="D235" s="122"/>
      <c r="E235" s="122"/>
      <c r="F235" s="122"/>
      <c r="G235" s="122"/>
      <c r="H235" s="122"/>
      <c r="I235" s="123"/>
      <c r="J235" s="98"/>
      <c r="K235" s="110"/>
      <c r="L235" s="110"/>
      <c r="M235" s="101" t="b">
        <f t="shared" si="11"/>
        <v>0</v>
      </c>
    </row>
    <row r="236" spans="1:13" s="25" customFormat="1" ht="26" customHeight="1" x14ac:dyDescent="0.2">
      <c r="A236" s="67">
        <v>6</v>
      </c>
      <c r="B236" s="121"/>
      <c r="C236" s="122"/>
      <c r="D236" s="122"/>
      <c r="E236" s="122"/>
      <c r="F236" s="122"/>
      <c r="G236" s="122"/>
      <c r="H236" s="122"/>
      <c r="I236" s="123"/>
      <c r="J236" s="98"/>
      <c r="K236" s="110"/>
      <c r="L236" s="110"/>
      <c r="M236" s="101" t="b">
        <f t="shared" si="11"/>
        <v>0</v>
      </c>
    </row>
    <row r="237" spans="1:13" s="25" customFormat="1" ht="26" customHeight="1" x14ac:dyDescent="0.2">
      <c r="A237" s="67">
        <v>7</v>
      </c>
      <c r="B237" s="121"/>
      <c r="C237" s="122"/>
      <c r="D237" s="122"/>
      <c r="E237" s="122"/>
      <c r="F237" s="122"/>
      <c r="G237" s="122"/>
      <c r="H237" s="122"/>
      <c r="I237" s="123"/>
      <c r="J237" s="98"/>
      <c r="K237" s="110"/>
      <c r="L237" s="110"/>
      <c r="M237" s="101" t="b">
        <f t="shared" si="11"/>
        <v>0</v>
      </c>
    </row>
    <row r="238" spans="1:13" s="25" customFormat="1" ht="26" customHeight="1" x14ac:dyDescent="0.2">
      <c r="A238" s="67">
        <v>8</v>
      </c>
      <c r="B238" s="121"/>
      <c r="C238" s="122"/>
      <c r="D238" s="122"/>
      <c r="E238" s="122"/>
      <c r="F238" s="122"/>
      <c r="G238" s="122"/>
      <c r="H238" s="122"/>
      <c r="I238" s="123"/>
      <c r="J238" s="98"/>
      <c r="K238" s="110"/>
      <c r="L238" s="110"/>
      <c r="M238" s="101" t="b">
        <f t="shared" si="11"/>
        <v>0</v>
      </c>
    </row>
    <row r="239" spans="1:13" s="25" customFormat="1" ht="26" customHeight="1" x14ac:dyDescent="0.2">
      <c r="A239" s="67">
        <v>9</v>
      </c>
      <c r="B239" s="121"/>
      <c r="C239" s="122"/>
      <c r="D239" s="122"/>
      <c r="E239" s="122"/>
      <c r="F239" s="122"/>
      <c r="G239" s="122"/>
      <c r="H239" s="122"/>
      <c r="I239" s="123"/>
      <c r="J239" s="98"/>
      <c r="K239" s="110"/>
      <c r="L239" s="110"/>
      <c r="M239" s="101" t="b">
        <f t="shared" si="11"/>
        <v>0</v>
      </c>
    </row>
    <row r="240" spans="1:13" s="25" customFormat="1" ht="26" customHeight="1" x14ac:dyDescent="0.2">
      <c r="A240" s="67">
        <v>10</v>
      </c>
      <c r="B240" s="121"/>
      <c r="C240" s="122"/>
      <c r="D240" s="122"/>
      <c r="E240" s="122"/>
      <c r="F240" s="122"/>
      <c r="G240" s="122"/>
      <c r="H240" s="122"/>
      <c r="I240" s="123"/>
      <c r="J240" s="98"/>
      <c r="K240" s="110"/>
      <c r="L240" s="110"/>
      <c r="M240" s="101" t="b">
        <f t="shared" si="11"/>
        <v>0</v>
      </c>
    </row>
    <row r="241" spans="1:13" s="25" customFormat="1" ht="26" customHeight="1" x14ac:dyDescent="0.2">
      <c r="A241" s="67">
        <v>11</v>
      </c>
      <c r="B241" s="121"/>
      <c r="C241" s="122"/>
      <c r="D241" s="122"/>
      <c r="E241" s="122"/>
      <c r="F241" s="122"/>
      <c r="G241" s="122"/>
      <c r="H241" s="122"/>
      <c r="I241" s="123"/>
      <c r="J241" s="98"/>
      <c r="K241" s="110"/>
      <c r="L241" s="110"/>
      <c r="M241" s="101" t="b">
        <f t="shared" si="11"/>
        <v>0</v>
      </c>
    </row>
    <row r="242" spans="1:13" s="25" customFormat="1" ht="26" customHeight="1" x14ac:dyDescent="0.2">
      <c r="A242" s="67">
        <v>12</v>
      </c>
      <c r="B242" s="121"/>
      <c r="C242" s="122"/>
      <c r="D242" s="122"/>
      <c r="E242" s="122"/>
      <c r="F242" s="122"/>
      <c r="G242" s="122"/>
      <c r="H242" s="122"/>
      <c r="I242" s="123"/>
      <c r="J242" s="98"/>
      <c r="K242" s="110"/>
      <c r="L242" s="110"/>
      <c r="M242" s="101" t="b">
        <f t="shared" si="11"/>
        <v>0</v>
      </c>
    </row>
    <row r="243" spans="1:13" s="25" customFormat="1" ht="26" customHeight="1" x14ac:dyDescent="0.2">
      <c r="A243" s="67">
        <v>13</v>
      </c>
      <c r="B243" s="121"/>
      <c r="C243" s="122"/>
      <c r="D243" s="122"/>
      <c r="E243" s="122"/>
      <c r="F243" s="122"/>
      <c r="G243" s="122"/>
      <c r="H243" s="122"/>
      <c r="I243" s="123"/>
      <c r="J243" s="98"/>
      <c r="K243" s="110"/>
      <c r="L243" s="110"/>
      <c r="M243" s="101" t="b">
        <f t="shared" si="11"/>
        <v>0</v>
      </c>
    </row>
    <row r="244" spans="1:13" s="25" customFormat="1" ht="26" customHeight="1" x14ac:dyDescent="0.2">
      <c r="A244" s="67">
        <v>14</v>
      </c>
      <c r="B244" s="121"/>
      <c r="C244" s="122"/>
      <c r="D244" s="122"/>
      <c r="E244" s="122"/>
      <c r="F244" s="122"/>
      <c r="G244" s="122"/>
      <c r="H244" s="122"/>
      <c r="I244" s="123"/>
      <c r="J244" s="98"/>
      <c r="K244" s="110"/>
      <c r="L244" s="110"/>
      <c r="M244" s="101" t="b">
        <f t="shared" si="11"/>
        <v>0</v>
      </c>
    </row>
    <row r="245" spans="1:13" s="25" customFormat="1" ht="26" customHeight="1" x14ac:dyDescent="0.2">
      <c r="A245" s="67">
        <v>15</v>
      </c>
      <c r="B245" s="121"/>
      <c r="C245" s="122"/>
      <c r="D245" s="122"/>
      <c r="E245" s="122"/>
      <c r="F245" s="122"/>
      <c r="G245" s="122"/>
      <c r="H245" s="122"/>
      <c r="I245" s="123"/>
      <c r="J245" s="98"/>
      <c r="K245" s="110"/>
      <c r="L245" s="110"/>
      <c r="M245" s="101" t="b">
        <f t="shared" si="11"/>
        <v>0</v>
      </c>
    </row>
    <row r="246" spans="1:13" s="25" customFormat="1" ht="6" customHeight="1" thickBo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4"/>
      <c r="L246" s="53" t="s">
        <v>18</v>
      </c>
      <c r="M246" s="56">
        <f>M231+M232+M233+M234+M235+M236+M237+M238+M239+M240+M241+M242+M243+M244+M245</f>
        <v>0</v>
      </c>
    </row>
    <row r="247" spans="1:13" ht="19" thickTop="1" thickBot="1" x14ac:dyDescent="0.25">
      <c r="A247" s="71" t="s">
        <v>69</v>
      </c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3">
        <v>150</v>
      </c>
    </row>
    <row r="248" spans="1:13" s="25" customFormat="1" ht="22" thickTop="1" thickBot="1" x14ac:dyDescent="0.25">
      <c r="A248" s="74" t="s">
        <v>44</v>
      </c>
      <c r="B248" s="34"/>
      <c r="C248" s="34"/>
      <c r="D248" s="34"/>
      <c r="E248" s="34"/>
      <c r="F248" s="34"/>
      <c r="G248" s="34"/>
      <c r="H248" s="34"/>
      <c r="I248" s="35" t="s">
        <v>15</v>
      </c>
      <c r="J248" s="83">
        <f>IF(SUM(M267)&gt;=M247,M247,SUM(M267))</f>
        <v>0</v>
      </c>
      <c r="K248" s="152" t="s">
        <v>53</v>
      </c>
      <c r="L248" s="152"/>
      <c r="M248" s="85">
        <f>IF((SUM(M267)&gt;=M247),((SUM(M267)-M247)),0)</f>
        <v>0</v>
      </c>
    </row>
    <row r="249" spans="1:13" ht="3" customHeight="1" thickTop="1" x14ac:dyDescent="0.2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1:13" x14ac:dyDescent="0.2">
      <c r="A250" s="63" t="s">
        <v>0</v>
      </c>
      <c r="B250" s="143" t="s">
        <v>41</v>
      </c>
      <c r="C250" s="144"/>
      <c r="D250" s="144"/>
      <c r="E250" s="144"/>
      <c r="F250" s="144"/>
      <c r="G250" s="144"/>
      <c r="H250" s="144"/>
      <c r="I250" s="145"/>
      <c r="J250" s="65" t="s">
        <v>4</v>
      </c>
      <c r="K250" s="153" t="s">
        <v>54</v>
      </c>
      <c r="L250" s="153"/>
      <c r="M250" s="63" t="s">
        <v>3</v>
      </c>
    </row>
    <row r="251" spans="1:13" ht="13" customHeight="1" x14ac:dyDescent="0.2">
      <c r="A251" s="66" t="s">
        <v>6</v>
      </c>
      <c r="B251" s="124" t="s">
        <v>12</v>
      </c>
      <c r="C251" s="125"/>
      <c r="D251" s="125"/>
      <c r="E251" s="125"/>
      <c r="F251" s="125"/>
      <c r="G251" s="125"/>
      <c r="H251" s="125"/>
      <c r="I251" s="126"/>
      <c r="J251" s="104">
        <v>2017</v>
      </c>
      <c r="K251" s="130" t="s">
        <v>43</v>
      </c>
      <c r="L251" s="130"/>
      <c r="M251" s="105">
        <f>IF(K251="Coordenação",15,IF(K251="Comissão organizadora",7))</f>
        <v>15</v>
      </c>
    </row>
    <row r="252" spans="1:13" ht="26" customHeight="1" x14ac:dyDescent="0.2">
      <c r="A252" s="67">
        <v>1</v>
      </c>
      <c r="B252" s="121"/>
      <c r="C252" s="122"/>
      <c r="D252" s="122"/>
      <c r="E252" s="122"/>
      <c r="F252" s="122"/>
      <c r="G252" s="122"/>
      <c r="H252" s="122"/>
      <c r="I252" s="123"/>
      <c r="J252" s="98"/>
      <c r="K252" s="110"/>
      <c r="L252" s="110"/>
      <c r="M252" s="101" t="b">
        <f t="shared" ref="M252:M266" si="12">IF(K252="Coordenação",15,IF(K252="Comissão organizadora",7))</f>
        <v>0</v>
      </c>
    </row>
    <row r="253" spans="1:13" ht="26" customHeight="1" x14ac:dyDescent="0.2">
      <c r="A253" s="67">
        <v>2</v>
      </c>
      <c r="B253" s="121"/>
      <c r="C253" s="122"/>
      <c r="D253" s="122"/>
      <c r="E253" s="122"/>
      <c r="F253" s="122"/>
      <c r="G253" s="122"/>
      <c r="H253" s="122"/>
      <c r="I253" s="123"/>
      <c r="J253" s="98"/>
      <c r="K253" s="110"/>
      <c r="L253" s="110"/>
      <c r="M253" s="101" t="b">
        <f t="shared" si="12"/>
        <v>0</v>
      </c>
    </row>
    <row r="254" spans="1:13" ht="26" customHeight="1" x14ac:dyDescent="0.2">
      <c r="A254" s="67">
        <v>3</v>
      </c>
      <c r="B254" s="121"/>
      <c r="C254" s="122"/>
      <c r="D254" s="122"/>
      <c r="E254" s="122"/>
      <c r="F254" s="122"/>
      <c r="G254" s="122"/>
      <c r="H254" s="122"/>
      <c r="I254" s="123"/>
      <c r="J254" s="98"/>
      <c r="K254" s="110"/>
      <c r="L254" s="110"/>
      <c r="M254" s="101" t="b">
        <f t="shared" si="12"/>
        <v>0</v>
      </c>
    </row>
    <row r="255" spans="1:13" ht="26" customHeight="1" x14ac:dyDescent="0.2">
      <c r="A255" s="67">
        <v>4</v>
      </c>
      <c r="B255" s="121"/>
      <c r="C255" s="122"/>
      <c r="D255" s="122"/>
      <c r="E255" s="122"/>
      <c r="F255" s="122"/>
      <c r="G255" s="122"/>
      <c r="H255" s="122"/>
      <c r="I255" s="123"/>
      <c r="J255" s="98"/>
      <c r="K255" s="110"/>
      <c r="L255" s="110"/>
      <c r="M255" s="101" t="b">
        <f t="shared" si="12"/>
        <v>0</v>
      </c>
    </row>
    <row r="256" spans="1:13" ht="26" customHeight="1" x14ac:dyDescent="0.2">
      <c r="A256" s="67">
        <v>5</v>
      </c>
      <c r="B256" s="121"/>
      <c r="C256" s="122"/>
      <c r="D256" s="122"/>
      <c r="E256" s="122"/>
      <c r="F256" s="122"/>
      <c r="G256" s="122"/>
      <c r="H256" s="122"/>
      <c r="I256" s="123"/>
      <c r="J256" s="98"/>
      <c r="K256" s="110"/>
      <c r="L256" s="110"/>
      <c r="M256" s="101" t="b">
        <f t="shared" si="12"/>
        <v>0</v>
      </c>
    </row>
    <row r="257" spans="1:13" ht="26" customHeight="1" x14ac:dyDescent="0.2">
      <c r="A257" s="67">
        <v>6</v>
      </c>
      <c r="B257" s="121"/>
      <c r="C257" s="122"/>
      <c r="D257" s="122"/>
      <c r="E257" s="122"/>
      <c r="F257" s="122"/>
      <c r="G257" s="122"/>
      <c r="H257" s="122"/>
      <c r="I257" s="123"/>
      <c r="J257" s="98"/>
      <c r="K257" s="110"/>
      <c r="L257" s="110"/>
      <c r="M257" s="101" t="b">
        <f t="shared" si="12"/>
        <v>0</v>
      </c>
    </row>
    <row r="258" spans="1:13" ht="26" customHeight="1" x14ac:dyDescent="0.2">
      <c r="A258" s="67">
        <v>7</v>
      </c>
      <c r="B258" s="121"/>
      <c r="C258" s="122"/>
      <c r="D258" s="122"/>
      <c r="E258" s="122"/>
      <c r="F258" s="122"/>
      <c r="G258" s="122"/>
      <c r="H258" s="122"/>
      <c r="I258" s="123"/>
      <c r="J258" s="98"/>
      <c r="K258" s="110"/>
      <c r="L258" s="110"/>
      <c r="M258" s="101" t="b">
        <f t="shared" si="12"/>
        <v>0</v>
      </c>
    </row>
    <row r="259" spans="1:13" ht="26" customHeight="1" x14ac:dyDescent="0.2">
      <c r="A259" s="67">
        <v>8</v>
      </c>
      <c r="B259" s="121"/>
      <c r="C259" s="122"/>
      <c r="D259" s="122"/>
      <c r="E259" s="122"/>
      <c r="F259" s="122"/>
      <c r="G259" s="122"/>
      <c r="H259" s="122"/>
      <c r="I259" s="123"/>
      <c r="J259" s="98"/>
      <c r="K259" s="110"/>
      <c r="L259" s="110"/>
      <c r="M259" s="101" t="b">
        <f t="shared" si="12"/>
        <v>0</v>
      </c>
    </row>
    <row r="260" spans="1:13" ht="26" customHeight="1" x14ac:dyDescent="0.2">
      <c r="A260" s="67">
        <v>9</v>
      </c>
      <c r="B260" s="121"/>
      <c r="C260" s="122"/>
      <c r="D260" s="122"/>
      <c r="E260" s="122"/>
      <c r="F260" s="122"/>
      <c r="G260" s="122"/>
      <c r="H260" s="122"/>
      <c r="I260" s="123"/>
      <c r="J260" s="98"/>
      <c r="K260" s="110"/>
      <c r="L260" s="110"/>
      <c r="M260" s="101" t="b">
        <f t="shared" si="12"/>
        <v>0</v>
      </c>
    </row>
    <row r="261" spans="1:13" ht="26" customHeight="1" x14ac:dyDescent="0.2">
      <c r="A261" s="67">
        <v>10</v>
      </c>
      <c r="B261" s="121"/>
      <c r="C261" s="122"/>
      <c r="D261" s="122"/>
      <c r="E261" s="122"/>
      <c r="F261" s="122"/>
      <c r="G261" s="122"/>
      <c r="H261" s="122"/>
      <c r="I261" s="123"/>
      <c r="J261" s="98"/>
      <c r="K261" s="110"/>
      <c r="L261" s="110"/>
      <c r="M261" s="101" t="b">
        <f t="shared" si="12"/>
        <v>0</v>
      </c>
    </row>
    <row r="262" spans="1:13" ht="26" customHeight="1" x14ac:dyDescent="0.2">
      <c r="A262" s="67">
        <v>11</v>
      </c>
      <c r="B262" s="121"/>
      <c r="C262" s="122"/>
      <c r="D262" s="122"/>
      <c r="E262" s="122"/>
      <c r="F262" s="122"/>
      <c r="G262" s="122"/>
      <c r="H262" s="122"/>
      <c r="I262" s="123"/>
      <c r="J262" s="98"/>
      <c r="K262" s="110"/>
      <c r="L262" s="110"/>
      <c r="M262" s="101" t="b">
        <f t="shared" si="12"/>
        <v>0</v>
      </c>
    </row>
    <row r="263" spans="1:13" ht="26" customHeight="1" x14ac:dyDescent="0.2">
      <c r="A263" s="67">
        <v>12</v>
      </c>
      <c r="B263" s="121"/>
      <c r="C263" s="122"/>
      <c r="D263" s="122"/>
      <c r="E263" s="122"/>
      <c r="F263" s="122"/>
      <c r="G263" s="122"/>
      <c r="H263" s="122"/>
      <c r="I263" s="123"/>
      <c r="J263" s="98"/>
      <c r="K263" s="110"/>
      <c r="L263" s="110"/>
      <c r="M263" s="101" t="b">
        <f t="shared" si="12"/>
        <v>0</v>
      </c>
    </row>
    <row r="264" spans="1:13" ht="26" customHeight="1" x14ac:dyDescent="0.2">
      <c r="A264" s="67">
        <v>13</v>
      </c>
      <c r="B264" s="121"/>
      <c r="C264" s="122"/>
      <c r="D264" s="122"/>
      <c r="E264" s="122"/>
      <c r="F264" s="122"/>
      <c r="G264" s="122"/>
      <c r="H264" s="122"/>
      <c r="I264" s="123"/>
      <c r="J264" s="98"/>
      <c r="K264" s="110"/>
      <c r="L264" s="110"/>
      <c r="M264" s="101" t="b">
        <f t="shared" si="12"/>
        <v>0</v>
      </c>
    </row>
    <row r="265" spans="1:13" ht="26" customHeight="1" x14ac:dyDescent="0.2">
      <c r="A265" s="67">
        <v>14</v>
      </c>
      <c r="B265" s="121"/>
      <c r="C265" s="122"/>
      <c r="D265" s="122"/>
      <c r="E265" s="122"/>
      <c r="F265" s="122"/>
      <c r="G265" s="122"/>
      <c r="H265" s="122"/>
      <c r="I265" s="123"/>
      <c r="J265" s="98"/>
      <c r="K265" s="110"/>
      <c r="L265" s="110"/>
      <c r="M265" s="101" t="b">
        <f t="shared" si="12"/>
        <v>0</v>
      </c>
    </row>
    <row r="266" spans="1:13" ht="26" customHeight="1" x14ac:dyDescent="0.2">
      <c r="A266" s="67">
        <v>15</v>
      </c>
      <c r="B266" s="121"/>
      <c r="C266" s="122"/>
      <c r="D266" s="122"/>
      <c r="E266" s="122"/>
      <c r="F266" s="122"/>
      <c r="G266" s="122"/>
      <c r="H266" s="122"/>
      <c r="I266" s="123"/>
      <c r="J266" s="98"/>
      <c r="K266" s="110"/>
      <c r="L266" s="110"/>
      <c r="M266" s="101" t="b">
        <f t="shared" si="12"/>
        <v>0</v>
      </c>
    </row>
    <row r="267" spans="1:13" ht="6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2"/>
      <c r="L267" s="53" t="s">
        <v>18</v>
      </c>
      <c r="M267" s="56">
        <f>M252+M253+M254+M255+M256+M257+M258+M259+M260+M261+M262+M263+M264+M265+M266</f>
        <v>0</v>
      </c>
    </row>
    <row r="268" spans="1:13" ht="23" x14ac:dyDescent="0.2">
      <c r="A268" s="185" t="s">
        <v>82</v>
      </c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7"/>
    </row>
    <row r="269" spans="1:13" ht="54" customHeight="1" x14ac:dyDescent="0.2">
      <c r="A269" s="188" t="s">
        <v>83</v>
      </c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90"/>
    </row>
  </sheetData>
  <sheetProtection algorithmName="SHA-512" hashValue="q2o36yVAfQWm077rRR7dqszyy3J5JM0EypDrbHw6nz9xRDaV0/eXsitXZ1g6Lerbp02AhMd2KE8LLkAx78uSaQ==" saltValue="NWftk1a72pEvbbsbFQ5kPQ==" spinCount="100000" sheet="1" objects="1" scenarios="1" selectLockedCells="1"/>
  <mergeCells count="466">
    <mergeCell ref="I68:J68"/>
    <mergeCell ref="I69:J69"/>
    <mergeCell ref="I70:J70"/>
    <mergeCell ref="I62:J62"/>
    <mergeCell ref="A268:M268"/>
    <mergeCell ref="A269:M269"/>
    <mergeCell ref="I75:J75"/>
    <mergeCell ref="I74:J74"/>
    <mergeCell ref="I63:J63"/>
    <mergeCell ref="I65:J65"/>
    <mergeCell ref="I66:J66"/>
    <mergeCell ref="I67:J67"/>
    <mergeCell ref="I83:J83"/>
    <mergeCell ref="B65:G65"/>
    <mergeCell ref="B66:G66"/>
    <mergeCell ref="B67:G67"/>
    <mergeCell ref="B68:G68"/>
    <mergeCell ref="B69:G69"/>
    <mergeCell ref="B70:G70"/>
    <mergeCell ref="B85:G85"/>
    <mergeCell ref="I85:J85"/>
    <mergeCell ref="K82:L82"/>
    <mergeCell ref="K83:L83"/>
    <mergeCell ref="A81:M81"/>
    <mergeCell ref="B62:G62"/>
    <mergeCell ref="B63:G63"/>
    <mergeCell ref="B64:G64"/>
    <mergeCell ref="K20:L20"/>
    <mergeCell ref="I64:J64"/>
    <mergeCell ref="A31:M31"/>
    <mergeCell ref="A57:M57"/>
    <mergeCell ref="D9:L9"/>
    <mergeCell ref="I40:J40"/>
    <mergeCell ref="K40:L40"/>
    <mergeCell ref="I41:J41"/>
    <mergeCell ref="K36:L36"/>
    <mergeCell ref="B41:C41"/>
    <mergeCell ref="B40:C40"/>
    <mergeCell ref="B39:C39"/>
    <mergeCell ref="B38:C38"/>
    <mergeCell ref="K41:L41"/>
    <mergeCell ref="D38:F38"/>
    <mergeCell ref="I38:J38"/>
    <mergeCell ref="K38:L38"/>
    <mergeCell ref="I39:J39"/>
    <mergeCell ref="K39:L39"/>
    <mergeCell ref="B46:J46"/>
    <mergeCell ref="D32:E32"/>
    <mergeCell ref="A5:M5"/>
    <mergeCell ref="B61:G61"/>
    <mergeCell ref="I61:J61"/>
    <mergeCell ref="B60:G60"/>
    <mergeCell ref="I60:J60"/>
    <mergeCell ref="B7:L7"/>
    <mergeCell ref="K111:L111"/>
    <mergeCell ref="I108:J108"/>
    <mergeCell ref="K108:L108"/>
    <mergeCell ref="I109:J109"/>
    <mergeCell ref="K109:L109"/>
    <mergeCell ref="K91:L91"/>
    <mergeCell ref="K92:L92"/>
    <mergeCell ref="K98:L98"/>
    <mergeCell ref="I86:J86"/>
    <mergeCell ref="I87:J87"/>
    <mergeCell ref="I88:J88"/>
    <mergeCell ref="I89:J89"/>
    <mergeCell ref="I90:J90"/>
    <mergeCell ref="I106:J106"/>
    <mergeCell ref="K106:L106"/>
    <mergeCell ref="I107:J107"/>
    <mergeCell ref="K107:L107"/>
    <mergeCell ref="I104:J104"/>
    <mergeCell ref="I119:J119"/>
    <mergeCell ref="K119:L119"/>
    <mergeCell ref="B103:D103"/>
    <mergeCell ref="E103:G103"/>
    <mergeCell ref="B104:D104"/>
    <mergeCell ref="B105:D105"/>
    <mergeCell ref="B109:D109"/>
    <mergeCell ref="B110:D110"/>
    <mergeCell ref="B111:D111"/>
    <mergeCell ref="B112:D112"/>
    <mergeCell ref="B113:D113"/>
    <mergeCell ref="E118:G118"/>
    <mergeCell ref="I118:J118"/>
    <mergeCell ref="B106:D106"/>
    <mergeCell ref="E106:G106"/>
    <mergeCell ref="B107:D107"/>
    <mergeCell ref="E107:G107"/>
    <mergeCell ref="I112:J112"/>
    <mergeCell ref="K112:L112"/>
    <mergeCell ref="I113:J113"/>
    <mergeCell ref="K113:L113"/>
    <mergeCell ref="I110:J110"/>
    <mergeCell ref="K110:L110"/>
    <mergeCell ref="I111:J111"/>
    <mergeCell ref="B98:G98"/>
    <mergeCell ref="B89:G89"/>
    <mergeCell ref="B90:G90"/>
    <mergeCell ref="B91:G91"/>
    <mergeCell ref="I98:J98"/>
    <mergeCell ref="K97:L97"/>
    <mergeCell ref="K96:L96"/>
    <mergeCell ref="K94:L94"/>
    <mergeCell ref="K95:L95"/>
    <mergeCell ref="K93:L93"/>
    <mergeCell ref="K104:L104"/>
    <mergeCell ref="I105:J105"/>
    <mergeCell ref="K105:L105"/>
    <mergeCell ref="A102:M102"/>
    <mergeCell ref="I103:J103"/>
    <mergeCell ref="K103:L103"/>
    <mergeCell ref="B86:G86"/>
    <mergeCell ref="B87:G87"/>
    <mergeCell ref="B88:G88"/>
    <mergeCell ref="I84:J84"/>
    <mergeCell ref="I96:J96"/>
    <mergeCell ref="B94:G94"/>
    <mergeCell ref="I95:J95"/>
    <mergeCell ref="B93:G93"/>
    <mergeCell ref="B92:G92"/>
    <mergeCell ref="B84:G84"/>
    <mergeCell ref="I91:J91"/>
    <mergeCell ref="I92:J92"/>
    <mergeCell ref="K126:L126"/>
    <mergeCell ref="F125:I125"/>
    <mergeCell ref="F126:I126"/>
    <mergeCell ref="B95:G95"/>
    <mergeCell ref="B96:G96"/>
    <mergeCell ref="A123:M123"/>
    <mergeCell ref="K124:L124"/>
    <mergeCell ref="B119:D119"/>
    <mergeCell ref="E104:G104"/>
    <mergeCell ref="E105:G105"/>
    <mergeCell ref="E109:G109"/>
    <mergeCell ref="E110:G110"/>
    <mergeCell ref="E111:G111"/>
    <mergeCell ref="E112:G112"/>
    <mergeCell ref="E113:G113"/>
    <mergeCell ref="E119:G119"/>
    <mergeCell ref="K101:L101"/>
    <mergeCell ref="E114:G114"/>
    <mergeCell ref="B115:D115"/>
    <mergeCell ref="E115:G115"/>
    <mergeCell ref="B117:D117"/>
    <mergeCell ref="E117:G117"/>
    <mergeCell ref="I117:J117"/>
    <mergeCell ref="B118:D118"/>
    <mergeCell ref="K129:L129"/>
    <mergeCell ref="K130:L130"/>
    <mergeCell ref="F129:I129"/>
    <mergeCell ref="F130:I130"/>
    <mergeCell ref="I97:J97"/>
    <mergeCell ref="K127:L127"/>
    <mergeCell ref="K128:L128"/>
    <mergeCell ref="F127:I127"/>
    <mergeCell ref="F128:I128"/>
    <mergeCell ref="B97:G97"/>
    <mergeCell ref="K125:L125"/>
    <mergeCell ref="I115:J115"/>
    <mergeCell ref="K115:L115"/>
    <mergeCell ref="I116:J116"/>
    <mergeCell ref="K116:L116"/>
    <mergeCell ref="B124:E124"/>
    <mergeCell ref="B125:E125"/>
    <mergeCell ref="F124:I124"/>
    <mergeCell ref="B126:E126"/>
    <mergeCell ref="B127:E127"/>
    <mergeCell ref="B128:E128"/>
    <mergeCell ref="B129:E129"/>
    <mergeCell ref="B130:E130"/>
    <mergeCell ref="B114:D114"/>
    <mergeCell ref="F140:I140"/>
    <mergeCell ref="K133:L133"/>
    <mergeCell ref="K134:L134"/>
    <mergeCell ref="B134:E134"/>
    <mergeCell ref="F133:I133"/>
    <mergeCell ref="F134:I134"/>
    <mergeCell ref="K131:L131"/>
    <mergeCell ref="K132:L132"/>
    <mergeCell ref="F131:I131"/>
    <mergeCell ref="F132:I132"/>
    <mergeCell ref="F138:I138"/>
    <mergeCell ref="F137:I137"/>
    <mergeCell ref="F136:I136"/>
    <mergeCell ref="F135:I135"/>
    <mergeCell ref="K135:L135"/>
    <mergeCell ref="K136:L136"/>
    <mergeCell ref="H150:K150"/>
    <mergeCell ref="H151:K151"/>
    <mergeCell ref="K137:L137"/>
    <mergeCell ref="K138:L138"/>
    <mergeCell ref="K139:L139"/>
    <mergeCell ref="K122:L122"/>
    <mergeCell ref="B150:G150"/>
    <mergeCell ref="B149:G149"/>
    <mergeCell ref="B108:D108"/>
    <mergeCell ref="E108:G108"/>
    <mergeCell ref="I114:J114"/>
    <mergeCell ref="K114:L114"/>
    <mergeCell ref="H148:K148"/>
    <mergeCell ref="H149:K149"/>
    <mergeCell ref="B148:G148"/>
    <mergeCell ref="B147:G147"/>
    <mergeCell ref="B146:G146"/>
    <mergeCell ref="H146:K146"/>
    <mergeCell ref="H147:K147"/>
    <mergeCell ref="A144:M144"/>
    <mergeCell ref="B145:G145"/>
    <mergeCell ref="H145:K145"/>
    <mergeCell ref="K140:L140"/>
    <mergeCell ref="B140:E140"/>
    <mergeCell ref="K143:L143"/>
    <mergeCell ref="B155:G155"/>
    <mergeCell ref="B154:G154"/>
    <mergeCell ref="B153:G153"/>
    <mergeCell ref="B152:G152"/>
    <mergeCell ref="B151:G151"/>
    <mergeCell ref="H161:K161"/>
    <mergeCell ref="B116:D116"/>
    <mergeCell ref="E116:G116"/>
    <mergeCell ref="B131:E131"/>
    <mergeCell ref="B132:E132"/>
    <mergeCell ref="B133:E133"/>
    <mergeCell ref="H154:K154"/>
    <mergeCell ref="H155:K155"/>
    <mergeCell ref="B135:E135"/>
    <mergeCell ref="B136:E136"/>
    <mergeCell ref="B137:E137"/>
    <mergeCell ref="B138:E138"/>
    <mergeCell ref="B139:E139"/>
    <mergeCell ref="F139:I139"/>
    <mergeCell ref="K117:L117"/>
    <mergeCell ref="K118:L118"/>
    <mergeCell ref="H152:K152"/>
    <mergeCell ref="H153:K153"/>
    <mergeCell ref="A165:M165"/>
    <mergeCell ref="B166:G166"/>
    <mergeCell ref="H166:K166"/>
    <mergeCell ref="B167:G167"/>
    <mergeCell ref="H167:K167"/>
    <mergeCell ref="B156:G156"/>
    <mergeCell ref="H156:K156"/>
    <mergeCell ref="H157:K157"/>
    <mergeCell ref="H158:K158"/>
    <mergeCell ref="B157:G157"/>
    <mergeCell ref="B158:G158"/>
    <mergeCell ref="K164:L164"/>
    <mergeCell ref="B159:G159"/>
    <mergeCell ref="B160:G160"/>
    <mergeCell ref="B161:G161"/>
    <mergeCell ref="H159:K159"/>
    <mergeCell ref="H160:K160"/>
    <mergeCell ref="B171:G171"/>
    <mergeCell ref="H171:K171"/>
    <mergeCell ref="B172:G172"/>
    <mergeCell ref="H172:K172"/>
    <mergeCell ref="B173:G173"/>
    <mergeCell ref="H173:K173"/>
    <mergeCell ref="B168:G168"/>
    <mergeCell ref="H168:K168"/>
    <mergeCell ref="B169:G169"/>
    <mergeCell ref="H169:K169"/>
    <mergeCell ref="B170:G170"/>
    <mergeCell ref="H170:K170"/>
    <mergeCell ref="B174:G174"/>
    <mergeCell ref="H174:K174"/>
    <mergeCell ref="B175:G175"/>
    <mergeCell ref="H175:K175"/>
    <mergeCell ref="B176:G176"/>
    <mergeCell ref="H176:K176"/>
    <mergeCell ref="H181:K181"/>
    <mergeCell ref="H180:K180"/>
    <mergeCell ref="H179:K179"/>
    <mergeCell ref="H178:K178"/>
    <mergeCell ref="B177:G177"/>
    <mergeCell ref="B178:G178"/>
    <mergeCell ref="B179:G179"/>
    <mergeCell ref="B180:G180"/>
    <mergeCell ref="H177:K177"/>
    <mergeCell ref="H193:K193"/>
    <mergeCell ref="B188:G188"/>
    <mergeCell ref="H188:K188"/>
    <mergeCell ref="B189:G189"/>
    <mergeCell ref="H189:K189"/>
    <mergeCell ref="B190:G190"/>
    <mergeCell ref="H190:K190"/>
    <mergeCell ref="B182:G182"/>
    <mergeCell ref="H182:K182"/>
    <mergeCell ref="A186:M186"/>
    <mergeCell ref="B187:G187"/>
    <mergeCell ref="H187:K187"/>
    <mergeCell ref="K185:L185"/>
    <mergeCell ref="B191:G191"/>
    <mergeCell ref="H191:K191"/>
    <mergeCell ref="B192:G192"/>
    <mergeCell ref="H192:K192"/>
    <mergeCell ref="B193:G193"/>
    <mergeCell ref="B209:K209"/>
    <mergeCell ref="B210:K210"/>
    <mergeCell ref="B211:K211"/>
    <mergeCell ref="B212:K212"/>
    <mergeCell ref="B213:K213"/>
    <mergeCell ref="B214:K214"/>
    <mergeCell ref="B215:K215"/>
    <mergeCell ref="B219:K219"/>
    <mergeCell ref="B220:K220"/>
    <mergeCell ref="B197:G197"/>
    <mergeCell ref="H197:K197"/>
    <mergeCell ref="B203:G203"/>
    <mergeCell ref="H203:K203"/>
    <mergeCell ref="B194:G194"/>
    <mergeCell ref="H194:K194"/>
    <mergeCell ref="B195:G195"/>
    <mergeCell ref="H195:K195"/>
    <mergeCell ref="B196:G196"/>
    <mergeCell ref="H196:K196"/>
    <mergeCell ref="B200:G200"/>
    <mergeCell ref="B201:G201"/>
    <mergeCell ref="B202:G202"/>
    <mergeCell ref="H202:K202"/>
    <mergeCell ref="H201:K201"/>
    <mergeCell ref="H200:K200"/>
    <mergeCell ref="H199:K199"/>
    <mergeCell ref="H198:K198"/>
    <mergeCell ref="B208:K208"/>
    <mergeCell ref="A207:M207"/>
    <mergeCell ref="K206:L206"/>
    <mergeCell ref="B263:I263"/>
    <mergeCell ref="B264:I264"/>
    <mergeCell ref="B265:I265"/>
    <mergeCell ref="K234:L234"/>
    <mergeCell ref="K235:L235"/>
    <mergeCell ref="K236:L236"/>
    <mergeCell ref="K237:L237"/>
    <mergeCell ref="K240:L240"/>
    <mergeCell ref="K241:L241"/>
    <mergeCell ref="K242:L242"/>
    <mergeCell ref="B245:I245"/>
    <mergeCell ref="B240:I240"/>
    <mergeCell ref="B239:I239"/>
    <mergeCell ref="B238:I238"/>
    <mergeCell ref="B237:I237"/>
    <mergeCell ref="B236:I236"/>
    <mergeCell ref="B241:I241"/>
    <mergeCell ref="B242:I242"/>
    <mergeCell ref="B243:I243"/>
    <mergeCell ref="B244:I244"/>
    <mergeCell ref="I76:J76"/>
    <mergeCell ref="B76:G76"/>
    <mergeCell ref="B49:J49"/>
    <mergeCell ref="B266:I266"/>
    <mergeCell ref="K266:L266"/>
    <mergeCell ref="B258:I258"/>
    <mergeCell ref="K258:L258"/>
    <mergeCell ref="B259:I259"/>
    <mergeCell ref="K259:L259"/>
    <mergeCell ref="B260:I260"/>
    <mergeCell ref="K260:L260"/>
    <mergeCell ref="B255:I255"/>
    <mergeCell ref="K255:L255"/>
    <mergeCell ref="B256:I256"/>
    <mergeCell ref="K256:L256"/>
    <mergeCell ref="B257:I257"/>
    <mergeCell ref="K257:L257"/>
    <mergeCell ref="K265:L265"/>
    <mergeCell ref="K264:L264"/>
    <mergeCell ref="K263:L263"/>
    <mergeCell ref="K262:L262"/>
    <mergeCell ref="K261:L261"/>
    <mergeCell ref="B261:I261"/>
    <mergeCell ref="B262:I262"/>
    <mergeCell ref="A249:M249"/>
    <mergeCell ref="B250:I250"/>
    <mergeCell ref="K250:L250"/>
    <mergeCell ref="B216:K216"/>
    <mergeCell ref="B217:K217"/>
    <mergeCell ref="B218:K218"/>
    <mergeCell ref="B224:K224"/>
    <mergeCell ref="K243:L243"/>
    <mergeCell ref="K238:L238"/>
    <mergeCell ref="K239:L239"/>
    <mergeCell ref="K245:L245"/>
    <mergeCell ref="K244:L244"/>
    <mergeCell ref="K229:L229"/>
    <mergeCell ref="K230:L230"/>
    <mergeCell ref="B229:I229"/>
    <mergeCell ref="K231:L231"/>
    <mergeCell ref="K232:L232"/>
    <mergeCell ref="K233:L233"/>
    <mergeCell ref="K248:L248"/>
    <mergeCell ref="B221:K221"/>
    <mergeCell ref="B222:K222"/>
    <mergeCell ref="B223:K223"/>
    <mergeCell ref="B251:I251"/>
    <mergeCell ref="K251:L251"/>
    <mergeCell ref="B252:I252"/>
    <mergeCell ref="K252:L252"/>
    <mergeCell ref="B253:I253"/>
    <mergeCell ref="K253:L253"/>
    <mergeCell ref="B254:I254"/>
    <mergeCell ref="K254:L254"/>
    <mergeCell ref="G4:L4"/>
    <mergeCell ref="H17:I19"/>
    <mergeCell ref="H16:I16"/>
    <mergeCell ref="J17:J19"/>
    <mergeCell ref="K87:L87"/>
    <mergeCell ref="K88:L88"/>
    <mergeCell ref="K89:L89"/>
    <mergeCell ref="K90:L90"/>
    <mergeCell ref="B82:G82"/>
    <mergeCell ref="D14:F14"/>
    <mergeCell ref="D16:F16"/>
    <mergeCell ref="D18:F18"/>
    <mergeCell ref="D19:F19"/>
    <mergeCell ref="D20:F20"/>
    <mergeCell ref="D21:F21"/>
    <mergeCell ref="K80:L80"/>
    <mergeCell ref="B235:I235"/>
    <mergeCell ref="B234:I234"/>
    <mergeCell ref="B233:I233"/>
    <mergeCell ref="B232:I232"/>
    <mergeCell ref="B231:I231"/>
    <mergeCell ref="B230:I230"/>
    <mergeCell ref="D27:F27"/>
    <mergeCell ref="D28:F28"/>
    <mergeCell ref="D11:I11"/>
    <mergeCell ref="D22:F22"/>
    <mergeCell ref="D23:F23"/>
    <mergeCell ref="D24:F24"/>
    <mergeCell ref="D25:F25"/>
    <mergeCell ref="D26:F26"/>
    <mergeCell ref="D39:F39"/>
    <mergeCell ref="D40:F40"/>
    <mergeCell ref="D41:F41"/>
    <mergeCell ref="B181:G181"/>
    <mergeCell ref="B83:G83"/>
    <mergeCell ref="B74:G74"/>
    <mergeCell ref="B75:G75"/>
    <mergeCell ref="I82:J82"/>
    <mergeCell ref="A55:M55"/>
    <mergeCell ref="B47:J47"/>
    <mergeCell ref="D17:F17"/>
    <mergeCell ref="I93:J93"/>
    <mergeCell ref="I94:J94"/>
    <mergeCell ref="A228:M228"/>
    <mergeCell ref="B198:G198"/>
    <mergeCell ref="B199:G199"/>
    <mergeCell ref="D33:F33"/>
    <mergeCell ref="H20:I20"/>
    <mergeCell ref="B9:C9"/>
    <mergeCell ref="B11:C11"/>
    <mergeCell ref="B52:J52"/>
    <mergeCell ref="B50:J50"/>
    <mergeCell ref="B51:J51"/>
    <mergeCell ref="K227:L227"/>
    <mergeCell ref="K84:L84"/>
    <mergeCell ref="K85:L85"/>
    <mergeCell ref="K86:L86"/>
    <mergeCell ref="B48:J48"/>
    <mergeCell ref="I71:J71"/>
    <mergeCell ref="B72:G72"/>
    <mergeCell ref="B73:G73"/>
    <mergeCell ref="I73:J73"/>
    <mergeCell ref="I72:J72"/>
    <mergeCell ref="B71:G71"/>
  </mergeCells>
  <phoneticPr fontId="3" type="noConversion"/>
  <conditionalFormatting sqref="K21:K28 K61:K76">
    <cfRule type="containsText" dxfId="8" priority="109" operator="containsText" text="C">
      <formula>NOT(ISERROR(SEARCH("C",K21)))</formula>
    </cfRule>
    <cfRule type="containsText" dxfId="7" priority="110" operator="containsText" text="B4">
      <formula>NOT(ISERROR(SEARCH("B4",K21)))</formula>
    </cfRule>
    <cfRule type="containsText" dxfId="6" priority="111" operator="containsText" text="B3">
      <formula>NOT(ISERROR(SEARCH("B3",K21)))</formula>
    </cfRule>
    <cfRule type="containsText" dxfId="5" priority="112" operator="containsText" text="B2">
      <formula>NOT(ISERROR(SEARCH("B2",K21)))</formula>
    </cfRule>
    <cfRule type="containsText" dxfId="4" priority="113" operator="containsText" text="B1">
      <formula>NOT(ISERROR(SEARCH("B1",K21)))</formula>
    </cfRule>
    <cfRule type="containsText" dxfId="3" priority="155" operator="containsText" text="A4">
      <formula>NOT(ISERROR(SEARCH("A4",K21)))</formula>
    </cfRule>
    <cfRule type="containsText" dxfId="2" priority="156" operator="containsText" text="A3">
      <formula>NOT(ISERROR(SEARCH("A3",K21)))</formula>
    </cfRule>
    <cfRule type="containsText" dxfId="1" priority="157" operator="containsText" text="A2">
      <formula>NOT(ISERROR(SEARCH("A2",K21)))</formula>
    </cfRule>
    <cfRule type="containsText" dxfId="0" priority="158" operator="containsText" text="A1">
      <formula>NOT(ISERROR(SEARCH("A1",K21)))</formula>
    </cfRule>
  </conditionalFormatting>
  <printOptions horizontalCentered="1"/>
  <pageMargins left="0.25" right="0.25" top="0.5" bottom="0.5" header="0" footer="0.25"/>
  <pageSetup paperSize="9" orientation="landscape" horizontalDpi="4294967292" verticalDpi="4294967292"/>
  <headerFooter scaleWithDoc="0">
    <oddFooter>&amp;L&amp;"Calibri,Regular"&amp;K000000página &amp;P de &amp;N&amp;C&amp;"Calibri,Regular"&amp;K000000Tabela de pontuação - PPGCiamb&amp;R&amp;"Calibri,Regular"&amp;K000000&amp;D -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de pontuação</vt:lpstr>
      <vt:lpstr>'Tabela de pontuação'!Area_de_impressao</vt:lpstr>
    </vt:vector>
  </TitlesOfParts>
  <Company>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Buzatto</dc:creator>
  <cp:lastModifiedBy>Cristiano R Buzatto</cp:lastModifiedBy>
  <cp:lastPrinted>2018-11-19T11:45:42Z</cp:lastPrinted>
  <dcterms:created xsi:type="dcterms:W3CDTF">2018-11-17T12:56:27Z</dcterms:created>
  <dcterms:modified xsi:type="dcterms:W3CDTF">2021-05-20T12:14:51Z</dcterms:modified>
</cp:coreProperties>
</file>